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909" documentId="120_S{2AC9BD13-BADA-5192-A53E-5A8FF88502F6}" xr6:coauthVersionLast="47" xr6:coauthVersionMax="47" xr10:uidLastSave="{513F592B-861D-4140-9DBF-055FE27C0FCD}"/>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5" i="3"/>
  <c r="G3" i="4"/>
  <c r="G4" i="4"/>
  <c r="G5" i="4"/>
  <c r="G6" i="4"/>
  <c r="G7" i="4"/>
  <c r="G8" i="4"/>
  <c r="G9"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4"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6" i="5"/>
  <c r="B3" i="4"/>
  <c r="I3" i="4"/>
  <c r="J3" i="4"/>
  <c r="L3" i="4"/>
  <c r="B4" i="4"/>
  <c r="I4" i="4"/>
  <c r="J4" i="4"/>
  <c r="L4" i="4"/>
  <c r="B5" i="4"/>
  <c r="I5" i="4"/>
  <c r="J5" i="4"/>
  <c r="L5" i="4"/>
  <c r="B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<sst xmlns="http://schemas.openxmlformats.org/spreadsheetml/2006/main" count="180280" uniqueCount="39125">
  <si>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</si>
  <si>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</si>
  <si>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</si>
  <si>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</si>
  <si>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</si>
  <si>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</si>
  <si>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</si>
  <si>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</si>
  <si>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</si>
  <si>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</si>
  <si>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</si>
  <si>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</si>
  <si>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</si>
  <si>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</si>
  <si>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</si>
  <si>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</si>
  <si>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</si>
  <si>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</si>
  <si>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</si>
  <si>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</si>
  <si>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</si>
  <si>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</si>
  <si>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</si>
  <si>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</si>
  <si>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</si>
  <si>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</si>
  <si>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</si>
  <si>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</si>
  <si>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</si>
  <si>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</si>
  <si>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</si>
  <si>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</si>
  <si>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</si>
  <si>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</si>
  <si>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</si>
  <si>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</si>
  <si>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</si>
  <si>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</si>
  <si>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</si>
  <si>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</si>
  <si>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</si>
  <si>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</si>
  <si>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</si>
  <si>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</si>
  <si>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</si>
  <si>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</si>
  <si>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</si>
  <si>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</si>
  <si>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</si>
  <si>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</si>
  <si>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</si>
  <si>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</si>
  <si>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</si>
  <si>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</si>
  <si>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</si>
  <si>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</si>
  <si>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</si>
  <si>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</si>
  <si>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</si>
  <si>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</si>
  <si>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</si>
  <si>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</si>
  <si>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</si>
  <si>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</si>
  <si>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</si>
  <si>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</si>
  <si>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</si>
  <si>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</si>
  <si>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</si>
  <si>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</si>
  <si>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</si>
  <si>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</si>
  <si>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</si>
  <si>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</si>
  <si>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</si>
  <si>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</si>
  <si>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</si>
  <si>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</si>
  <si>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</si>
  <si>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</si>
  <si>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</si>
  <si>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</si>
  <si>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</si>
  <si>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</si>
  <si>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</si>
  <si>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</si>
  <si>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</si>
  <si>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</si>
  <si>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</si>
  <si>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</si>
  <si>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</si>
  <si>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</si>
  <si>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</si>
  <si>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</si>
  <si>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</si>
  <si>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</si>
  <si>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</si>
  <si>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</si>
  <si>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</si>
  <si>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</si>
  <si>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</si>
  <si>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</si>
  <si>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</si>
  <si>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</si>
  <si>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</si>
  <si>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</si>
  <si>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</si>
  <si>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</si>
  <si>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</si>
  <si>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</si>
  <si>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</si>
  <si>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</si>
  <si>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</si>
  <si>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</si>
  <si>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</si>
  <si>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</si>
  <si>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</si>
  <si>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</si>
  <si>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</si>
  <si>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</si>
  <si>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</si>
  <si>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</si>
  <si>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</si>
  <si>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</si>
  <si>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</si>
  <si>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</si>
  <si>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</si>
  <si>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</si>
  <si>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</si>
  <si>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</si>
  <si>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</si>
  <si>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</si>
  <si>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</si>
  <si>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</si>
  <si>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</si>
  <si>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</si>
  <si>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</si>
  <si>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</si>
  <si>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</si>
  <si>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</si>
  <si>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</si>
  <si>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</si>
  <si>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</si>
  <si>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</si>
  <si>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</si>
  <si>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</si>
  <si>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</si>
  <si>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</si>
  <si>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</si>
  <si>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</si>
  <si>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</si>
  <si>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</si>
  <si>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</si>
  <si>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</si>
  <si>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</si>
  <si>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</si>
  <si>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</si>
  <si>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</si>
  <si>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</si>
  <si>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</si>
  <si>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</si>
  <si>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</si>
  <si>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</si>
  <si>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</si>
  <si>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</si>
  <si>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</si>
  <si>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</si>
  <si>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</si>
  <si>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</si>
  <si>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</si>
  <si>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</si>
  <si>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</si>
  <si>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</si>
  <si>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</si>
  <si>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</si>
  <si>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</si>
  <si>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</si>
  <si>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</si>
  <si>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</si>
  <si>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</si>
  <si>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</si>
  <si>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</si>
  <si>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</si>
  <si>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</si>
  <si>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</si>
  <si>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</si>
  <si>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</si>
  <si>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</si>
  <si>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</si>
  <si>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</si>
  <si>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</si>
  <si>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</si>
  <si>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</si>
  <si>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</si>
  <si>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</si>
  <si>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</si>
  <si>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</si>
  <si>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</si>
  <si>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</si>
  <si>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</si>
  <si>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</si>
  <si>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</si>
  <si>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</si>
  <si>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</si>
  <si>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</si>
  <si>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</si>
  <si>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</si>
  <si>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</si>
  <si>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</si>
  <si>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</si>
  <si>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</si>
  <si>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</si>
  <si>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</si>
  <si>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</si>
  <si>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</si>
  <si>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</si>
  <si>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</si>
  <si>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</si>
  <si>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</si>
  <si>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</si>
  <si>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</si>
  <si>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</si>
  <si>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</si>
  <si>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</si>
  <si>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</si>
  <si>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</si>
  <si>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</si>
  <si>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</si>
  <si>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</si>
  <si>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</si>
  <si>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</si>
  <si>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</si>
  <si>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</si>
  <si>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</si>
  <si>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</si>
  <si>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</si>
  <si>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</si>
  <si>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</si>
  <si>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</si>
  <si>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</si>
  <si>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</si>
  <si>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</si>
  <si>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</si>
  <si>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</si>
  <si>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</si>
  <si>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</si>
  <si>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</si>
  <si>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</si>
  <si>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</si>
  <si>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</si>
  <si>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</si>
  <si>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</si>
  <si>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</si>
  <si>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</si>
  <si>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</si>
  <si>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</si>
  <si>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</si>
  <si>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</si>
  <si>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</si>
  <si>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</si>
  <si>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</si>
  <si>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</si>
  <si>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</si>
  <si>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</si>
  <si>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</si>
  <si>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</si>
  <si>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</si>
  <si>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</si>
  <si>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</si>
  <si>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</si>
  <si>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</si>
  <si>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</si>
  <si>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</si>
  <si>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</si>
  <si>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</si>
  <si>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</si>
  <si>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</si>
  <si>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</si>
  <si>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</si>
  <si>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</si>
  <si>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</si>
  <si>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</si>
  <si>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</si>
  <si>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</si>
  <si>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</si>
  <si>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</si>
  <si>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</si>
  <si>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</si>
  <si>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</si>
  <si>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</si>
  <si>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</si>
  <si>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</si>
  <si>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</si>
  <si>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</si>
  <si>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</si>
  <si>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</si>
  <si>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</si>
  <si>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</si>
  <si>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</si>
  <si>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</si>
  <si>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</si>
  <si>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</si>
  <si>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</si>
  <si>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</si>
  <si>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</si>
  <si>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</si>
  <si>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</si>
  <si>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</si>
  <si>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</si>
  <si>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</si>
  <si>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</si>
  <si>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</si>
  <si>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</si>
  <si>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</si>
  <si>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</si>
  <si>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</si>
  <si>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</si>
  <si>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</si>
  <si>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</si>
  <si>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</si>
  <si>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</si>
  <si>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</si>
  <si>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</si>
  <si>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</si>
  <si>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</si>
  <si>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</si>
  <si>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</si>
  <si>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</si>
  <si>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</si>
  <si>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</si>
  <si>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</si>
  <si>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</si>
  <si>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</si>
  <si>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</si>
  <si>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</si>
  <si>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</si>
  <si>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</si>
  <si>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</si>
  <si>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</si>
  <si>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</si>
  <si>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</si>
  <si>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</si>
  <si>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</si>
  <si>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</si>
  <si>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</si>
  <si>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</si>
  <si>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</si>
  <si>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</si>
  <si>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</si>
  <si>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</si>
  <si>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</si>
  <si>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</si>
  <si>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</si>
  <si>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</si>
  <si>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</si>
  <si>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</si>
  <si>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</si>
  <si>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</si>
  <si>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</si>
  <si>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</si>
  <si>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</si>
  <si>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</si>
  <si>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</si>
  <si>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</si>
  <si>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</si>
  <si>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</si>
  <si>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</si>
  <si>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</si>
  <si>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</si>
  <si>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</si>
  <si>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</si>
  <si>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</si>
  <si>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</si>
  <si>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</si>
  <si>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</si>
  <si>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</si>
  <si>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</si>
  <si>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</si>
  <si>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</si>
  <si>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</si>
  <si>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</si>
  <si>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</si>
  <si>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</si>
  <si>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</si>
  <si>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</si>
  <si>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</si>
  <si>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</si>
  <si>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</si>
  <si>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</si>
  <si>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</si>
  <si>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</si>
  <si>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</si>
  <si>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</si>
  <si>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</si>
  <si>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</si>
  <si>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</si>
  <si>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</si>
  <si>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</si>
  <si>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</si>
  <si>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</si>
  <si>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</si>
  <si>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</si>
  <si>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</si>
  <si>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</si>
  <si>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</si>
  <si>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</si>
  <si>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</si>
  <si>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</si>
  <si>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</si>
  <si>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</si>
  <si>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</si>
  <si>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</si>
  <si>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</si>
  <si>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</si>
  <si>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</si>
  <si>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</si>
  <si>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</si>
  <si>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</si>
  <si>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</si>
  <si>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</si>
  <si>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</si>
  <si>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</si>
  <si>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</si>
  <si>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</si>
  <si>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</si>
  <si>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</si>
  <si>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</si>
  <si>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</si>
  <si>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</si>
  <si>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</si>
  <si>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</si>
  <si>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</si>
  <si>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</si>
  <si>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</si>
  <si>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</si>
  <si>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</si>
  <si>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</si>
  <si>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</si>
  <si>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</si>
  <si>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</si>
  <si>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</si>
  <si>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</si>
  <si>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</si>
  <si>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</si>
  <si>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</si>
  <si>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</si>
  <si>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</si>
  <si>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</si>
  <si>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</si>
  <si>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</si>
  <si>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</si>
  <si>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</si>
  <si>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</si>
  <si>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</si>
  <si>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</si>
  <si>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</si>
  <si>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</si>
  <si>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</si>
  <si>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</si>
  <si>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</si>
  <si>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</si>
  <si>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</si>
  <si>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</si>
  <si>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</si>
  <si>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</si>
  <si>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</si>
  <si>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</si>
  <si>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</si>
  <si>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</si>
  <si>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</si>
  <si>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</si>
  <si>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</si>
  <si>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</si>
  <si>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</si>
  <si>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</si>
  <si>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</si>
  <si>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</si>
  <si>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</si>
  <si>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</si>
  <si>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</si>
  <si>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</si>
  <si>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</si>
  <si>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</si>
  <si>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</si>
  <si>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</si>
  <si>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</si>
  <si>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</si>
  <si>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</si>
  <si>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</si>
  <si>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</si>
  <si>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</si>
  <si>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</si>
  <si>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</si>
  <si>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</si>
  <si>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</si>
  <si>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</si>
  <si>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</si>
  <si>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</si>
  <si>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</si>
  <si>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</si>
  <si>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</si>
  <si>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</si>
  <si>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</si>
  <si>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</si>
  <si>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</si>
  <si>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</si>
  <si>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</si>
  <si>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</si>
  <si>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</si>
  <si>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</si>
  <si>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</si>
  <si>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</si>
  <si>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</si>
  <si>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</si>
  <si>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</si>
  <si>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</si>
  <si>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</si>
  <si>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</si>
  <si>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</si>
  <si>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</si>
  <si>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</si>
  <si>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</si>
  <si>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</si>
  <si>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</si>
  <si>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</si>
  <si>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</si>
  <si>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</si>
  <si>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</si>
  <si>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</si>
  <si>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</si>
  <si>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</si>
  <si>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</si>
  <si>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</si>
  <si>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</si>
  <si>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</si>
  <si>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</si>
  <si>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</si>
  <si>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</si>
  <si>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</si>
  <si>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</si>
  <si>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</si>
  <si>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</si>
  <si>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</si>
  <si>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</si>
  <si>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</si>
  <si>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</si>
  <si>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</si>
  <si>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</si>
  <si>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</si>
  <si>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</si>
  <si>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</si>
  <si>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</si>
  <si>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</si>
  <si>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</si>
  <si>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</si>
  <si>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</si>
  <si>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</si>
  <si>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</si>
  <si>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</si>
  <si>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</si>
  <si>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</si>
  <si>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</si>
  <si>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</si>
  <si>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</si>
  <si>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</si>
  <si>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</si>
  <si>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</si>
  <si>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</si>
  <si>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</si>
  <si>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</si>
  <si>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</si>
  <si>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</si>
  <si>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</si>
  <si>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</si>
  <si>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</si>
  <si>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</si>
  <si>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</si>
  <si>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</si>
  <si>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</si>
  <si>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</si>
  <si>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</si>
  <si>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</si>
  <si>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</si>
  <si>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</si>
  <si>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</si>
  <si>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</si>
  <si>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</si>
  <si>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</si>
  <si>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</si>
  <si>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</si>
  <si>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</si>
  <si>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</si>
  <si>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</si>
  <si>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</si>
  <si>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</si>
  <si>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</si>
  <si>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</si>
  <si>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</si>
  <si>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</si>
  <si>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</si>
  <si>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</si>
  <si>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</si>
  <si>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</si>
  <si>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</si>
  <si>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</si>
  <si>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</si>
  <si>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</si>
  <si>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</si>
  <si>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</si>
  <si>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</si>
  <si>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</si>
  <si>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</si>
  <si>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</si>
  <si>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</si>
  <si>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</si>
  <si>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</si>
  <si>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</si>
  <si>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</si>
  <si>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</si>
  <si>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</si>
  <si>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</si>
  <si>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</si>
  <si>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</si>
  <si>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</si>
  <si>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</si>
  <si>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</si>
  <si>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</si>
  <si>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</si>
  <si>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</si>
  <si>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</si>
  <si>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</si>
  <si>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</si>
  <si>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</si>
  <si>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</si>
  <si>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</si>
  <si>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</si>
  <si>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</si>
  <si>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</si>
  <si>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</si>
  <si>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</si>
  <si>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</si>
  <si>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</si>
  <si>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</si>
  <si>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</si>
  <si>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</si>
  <si>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</si>
  <si>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</si>
  <si>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</si>
  <si>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</si>
  <si>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</si>
  <si>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</si>
  <si>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</si>
  <si>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</si>
  <si>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</si>
  <si>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</si>
  <si>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</si>
  <si>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</si>
  <si>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</si>
  <si>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</si>
  <si>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</si>
  <si>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</si>
  <si>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</si>
  <si>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</si>
  <si>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</si>
  <si>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</si>
  <si>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</si>
  <si>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</si>
  <si>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</si>
  <si>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</si>
  <si>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</si>
  <si>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</si>
  <si>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</si>
  <si>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</si>
  <si>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</si>
  <si>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</si>
  <si>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</si>
  <si>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</si>
  <si>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</si>
  <si>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</si>
  <si>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</si>
  <si>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</si>
  <si>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</si>
  <si>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</si>
  <si>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</si>
  <si>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</si>
  <si>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</si>
  <si>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</si>
  <si>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</si>
  <si>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</si>
  <si>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</si>
  <si>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</si>
  <si>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</si>
  <si>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</si>
  <si>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</si>
  <si>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</si>
  <si>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</si>
  <si>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</si>
  <si>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</si>
  <si>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</si>
  <si>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</si>
  <si>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</si>
  <si>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</si>
  <si>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</si>
  <si>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</si>
  <si>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</si>
  <si>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</si>
  <si>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</si>
  <si>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</si>
  <si>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</si>
  <si>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</si>
  <si>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</si>
  <si>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</si>
  <si>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</si>
  <si>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</si>
  <si>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</si>
  <si>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</si>
  <si>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</si>
  <si>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</si>
  <si>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</si>
  <si>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</si>
  <si>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</si>
  <si>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</si>
  <si>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</si>
  <si>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</si>
  <si>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</si>
  <si>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</si>
  <si>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</si>
  <si>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</si>
  <si>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</si>
  <si>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</si>
  <si>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</si>
  <si>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</si>
  <si>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</si>
  <si>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</si>
  <si>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</si>
  <si>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</si>
  <si>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</si>
  <si>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</si>
  <si>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</si>
  <si>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</si>
  <si>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</si>
  <si>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</si>
  <si>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</si>
  <si>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</si>
  <si>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</si>
  <si>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</si>
  <si>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</si>
  <si>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</si>
  <si>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</si>
  <si>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</si>
  <si>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</si>
  <si>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</si>
  <si>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</si>
  <si>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</si>
  <si>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</si>
  <si>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</si>
  <si>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</si>
  <si>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</si>
  <si>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</si>
  <si>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</si>
  <si>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</si>
  <si>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</si>
  <si>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</si>
  <si>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</si>
  <si>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</si>
  <si>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</si>
  <si>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</si>
  <si>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</si>
  <si>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</si>
  <si>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</si>
  <si>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</si>
  <si>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</si>
  <si>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</si>
  <si>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</si>
  <si>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</si>
  <si>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</si>
  <si>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</si>
  <si>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</si>
  <si>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</si>
  <si>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</si>
  <si>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</si>
  <si>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</si>
  <si>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</si>
  <si>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</si>
  <si>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</si>
  <si>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</si>
  <si>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</si>
  <si>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</si>
  <si>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</si>
  <si>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</si>
  <si>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</si>
  <si>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</si>
  <si>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</si>
  <si>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</si>
  <si>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</si>
  <si>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</si>
  <si>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</si>
  <si>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</si>
  <si>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</si>
  <si>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</si>
  <si>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</si>
  <si>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</si>
  <si>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</si>
  <si>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</si>
  <si>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</si>
  <si>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</si>
  <si>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</si>
  <si>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</si>
  <si>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</si>
  <si>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</si>
  <si>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</si>
  <si>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</si>
  <si>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</si>
  <si>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</si>
  <si>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</si>
  <si>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</si>
  <si>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</si>
  <si>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</si>
  <si>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</si>
  <si>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</si>
  <si>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</si>
  <si>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</si>
  <si>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</si>
  <si>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</si>
  <si>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</si>
  <si>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</si>
  <si>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</si>
  <si>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</si>
  <si>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</si>
  <si>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</si>
  <si>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</si>
  <si>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</si>
  <si>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</si>
  <si>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</si>
  <si>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</si>
  <si>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</si>
  <si>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</si>
  <si>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</si>
  <si>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</si>
  <si>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</si>
  <si>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</si>
  <si>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</si>
  <si>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</si>
  <si>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</si>
  <si>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</si>
  <si>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</si>
  <si>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</si>
  <si>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</si>
  <si>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</si>
  <si>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</si>
  <si>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</si>
  <si>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</si>
  <si>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</si>
  <si>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</si>
  <si>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</si>
  <si>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</si>
  <si>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</si>
  <si>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</si>
  <si>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</si>
  <si>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</si>
  <si>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</si>
  <si>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</si>
  <si>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</si>
  <si>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</si>
  <si>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</si>
  <si>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</si>
  <si>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</si>
  <si>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</si>
  <si>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</si>
  <si>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</si>
  <si>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</si>
  <si>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</si>
  <si>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</si>
  <si>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</si>
  <si>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</si>
  <si>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</si>
  <si>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</si>
  <si>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</si>
  <si>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</si>
  <si>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</si>
  <si>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</si>
  <si>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</si>
  <si>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</si>
  <si>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</si>
  <si>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</si>
  <si>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</si>
  <si>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</si>
  <si>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</si>
  <si>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</si>
  <si>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</si>
  <si>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</si>
  <si>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</si>
  <si>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</si>
  <si>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</si>
  <si>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</si>
  <si>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</si>
  <si>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</si>
  <si>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</si>
  <si>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</si>
  <si>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</si>
  <si>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</si>
  <si>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</si>
  <si>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</si>
  <si>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</si>
  <si>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</si>
  <si>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</si>
  <si>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</si>
  <si>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</si>
  <si>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</si>
  <si>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</si>
  <si>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</si>
  <si>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</si>
  <si>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</si>
  <si>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</si>
  <si>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</si>
  <si>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</si>
  <si>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</si>
  <si>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</si>
  <si>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</si>
  <si>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</si>
  <si>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</si>
  <si>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</si>
  <si>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</si>
  <si>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</si>
  <si>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</si>
  <si>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</si>
  <si>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</si>
  <si>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</si>
  <si>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</si>
  <si>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</si>
  <si>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</si>
  <si>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</si>
  <si>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</si>
  <si>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</si>
  <si>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</si>
  <si>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</si>
  <si>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</si>
  <si>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</si>
  <si>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</si>
  <si>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</si>
  <si>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</si>
  <si>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</si>
  <si>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</si>
  <si>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</si>
  <si>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</si>
  <si>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</si>
  <si>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</si>
  <si>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</si>
  <si>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</si>
  <si>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</si>
  <si>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</si>
  <si>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</si>
  <si>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</si>
  <si>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</si>
  <si>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</si>
  <si>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</si>
  <si>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</si>
  <si>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</si>
  <si>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</si>
  <si>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</si>
  <si>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</si>
  <si>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</si>
  <si>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</si>
  <si>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</si>
  <si>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</si>
  <si>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</si>
  <si>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</si>
  <si>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</si>
  <si>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</si>
  <si>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</si>
  <si>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</si>
  <si>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</si>
  <si>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</si>
  <si>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</si>
  <si>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</si>
  <si>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</si>
  <si>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</si>
  <si>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</si>
  <si>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</si>
  <si>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</si>
  <si>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</si>
  <si>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</si>
  <si>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</si>
  <si>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</si>
  <si>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</si>
  <si>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</si>
  <si>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</si>
  <si>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</si>
  <si>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</si>
  <si>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</si>
  <si>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</si>
  <si>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</si>
  <si>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</si>
  <si>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</si>
  <si>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</si>
  <si>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</si>
  <si>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</si>
  <si>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</si>
  <si>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</si>
  <si>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</si>
  <si>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</si>
  <si>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</si>
  <si>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</si>
  <si>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</si>
  <si>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</si>
  <si>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</si>
  <si>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</si>
  <si>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</si>
  <si>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</si>
  <si>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</si>
  <si>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</si>
  <si>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</si>
  <si>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</si>
  <si>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</si>
  <si>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</si>
  <si>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</si>
  <si>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</si>
  <si>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</si>
  <si>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</si>
  <si>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</si>
  <si>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</si>
  <si>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</si>
  <si>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</si>
  <si>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</si>
  <si>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</si>
  <si>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</si>
  <si>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</si>
  <si>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</si>
  <si>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</si>
  <si>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</si>
  <si>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</si>
  <si>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</si>
  <si>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</si>
  <si>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</si>
  <si>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</si>
  <si>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</si>
  <si>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</si>
  <si>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</si>
  <si>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</si>
  <si>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</si>
  <si>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</si>
  <si>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</si>
  <si>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</si>
  <si>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</si>
  <si>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</si>
  <si>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</si>
  <si>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</si>
  <si>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</si>
  <si>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</si>
  <si>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</si>
  <si>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</si>
  <si>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</si>
  <si>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</si>
  <si>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</si>
  <si>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</si>
  <si>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</si>
  <si>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</si>
  <si>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</si>
  <si>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</si>
  <si>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</si>
  <si>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</si>
  <si>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</si>
  <si>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</si>
  <si>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</si>
  <si>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</si>
  <si>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</si>
  <si>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</si>
  <si>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</si>
  <si>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</si>
  <si>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</si>
  <si>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</si>
  <si>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</si>
  <si>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</si>
  <si>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</si>
  <si>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</si>
  <si>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</si>
  <si>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</si>
  <si>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</si>
  <si>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</si>
  <si>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</si>
  <si>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</si>
  <si>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</si>
  <si>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</si>
  <si>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</si>
  <si>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</si>
  <si>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</si>
  <si>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</si>
  <si>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</si>
  <si>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</si>
  <si>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</si>
  <si>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</si>
  <si>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</si>
  <si>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</si>
  <si>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</si>
  <si>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</si>
  <si>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</si>
  <si>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</si>
  <si>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</si>
  <si>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</si>
  <si>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</si>
  <si>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</si>
  <si>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</si>
  <si>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</si>
  <si>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</si>
  <si>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</si>
  <si>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</si>
  <si>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</si>
  <si>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</si>
  <si>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</si>
  <si>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</si>
  <si>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</si>
  <si>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</si>
  <si>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</si>
  <si>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</si>
  <si>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</si>
  <si>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</si>
  <si>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</si>
  <si>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</si>
  <si>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</si>
  <si>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</si>
  <si>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</si>
  <si>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</si>
  <si>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</si>
  <si>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</si>
  <si>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</si>
  <si>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</si>
  <si>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</si>
  <si>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</si>
  <si>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</si>
  <si>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</si>
  <si>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</si>
  <si>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</si>
  <si>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</si>
  <si>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</si>
  <si>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</si>
  <si>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</si>
  <si>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</si>
  <si>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</si>
  <si>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</si>
  <si>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</si>
  <si>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</si>
  <si>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</si>
  <si>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</si>
  <si>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</si>
  <si>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</si>
  <si>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</si>
  <si>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</si>
  <si>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</si>
  <si>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</si>
  <si>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</si>
  <si>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</si>
  <si>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</si>
  <si>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</si>
  <si>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</si>
  <si>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</si>
  <si>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</si>
  <si>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</si>
  <si>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</si>
  <si>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</si>
  <si>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</si>
  <si>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</si>
  <si>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</si>
  <si>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</si>
  <si>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</si>
  <si>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</si>
  <si>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</si>
  <si>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</si>
  <si>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</si>
  <si>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</si>
  <si>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</si>
  <si>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</si>
  <si>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</si>
  <si>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</si>
  <si>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</si>
  <si>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</si>
  <si>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</si>
  <si>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</si>
  <si>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</si>
  <si>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</si>
  <si>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</si>
  <si>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</si>
  <si>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</si>
  <si>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</si>
  <si>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</si>
  <si>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</si>
  <si>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</si>
  <si>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</si>
  <si>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</si>
  <si>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</si>
  <si>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</si>
  <si>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</si>
  <si>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</si>
  <si>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</si>
  <si>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</si>
  <si>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</si>
  <si>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</si>
  <si>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</si>
  <si>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</si>
  <si>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</si>
  <si>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</si>
  <si>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</si>
  <si>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</si>
  <si>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</si>
  <si>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</si>
  <si>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</si>
  <si>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</si>
  <si>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</si>
  <si>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</si>
  <si>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</si>
  <si>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</si>
  <si>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</si>
  <si>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</si>
  <si>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</si>
  <si>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</si>
  <si>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</si>
  <si>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</si>
  <si>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</si>
  <si>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</si>
  <si>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</si>
  <si>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</si>
  <si>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</si>
  <si>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</si>
  <si>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</si>
  <si>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</si>
  <si>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</si>
  <si>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</si>
  <si>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</si>
  <si>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</si>
  <si>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</si>
  <si>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</si>
  <si>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</si>
  <si>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</si>
  <si>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</si>
  <si>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</si>
  <si>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</si>
  <si>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</si>
  <si>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</si>
  <si>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</si>
  <si>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</si>
  <si>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</si>
  <si>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</si>
  <si>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</si>
  <si>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</si>
  <si>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</si>
  <si>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</si>
  <si>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</si>
  <si>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</si>
  <si>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</si>
  <si>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</si>
  <si>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</si>
  <si>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</si>
  <si>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</si>
  <si>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</si>
  <si>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</si>
  <si>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</si>
  <si>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</si>
  <si>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</si>
  <si>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</si>
  <si>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</si>
  <si>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</si>
  <si>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</si>
  <si>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</si>
  <si>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</si>
  <si>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</si>
  <si>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</si>
  <si>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</si>
  <si>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</si>
  <si>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</si>
  <si>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</si>
  <si>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</si>
  <si>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</si>
  <si>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</si>
  <si>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</si>
  <si>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</si>
  <si>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</si>
  <si>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</si>
  <si>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</si>
  <si>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</si>
  <si>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</si>
  <si>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</si>
  <si>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</si>
  <si>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</si>
  <si>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</si>
  <si>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</si>
  <si>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</si>
  <si>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</si>
  <si>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</si>
  <si>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</si>
  <si>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</si>
  <si>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</si>
  <si>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</si>
  <si>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</si>
  <si>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</si>
  <si>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</si>
  <si>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</si>
  <si>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</si>
  <si>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</si>
  <si>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</si>
  <si>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</si>
  <si>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</si>
  <si>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</si>
  <si>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</si>
  <si>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</si>
  <si>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</si>
  <si>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</si>
  <si>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</si>
  <si>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</si>
  <si>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</si>
  <si>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</si>
  <si>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</si>
  <si>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</si>
  <si>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</si>
  <si>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</si>
  <si>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</si>
  <si>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</si>
  <si>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</si>
  <si>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</si>
  <si>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</si>
  <si>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</si>
  <si>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</si>
  <si>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</si>
  <si>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</si>
  <si>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</si>
  <si>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</si>
  <si>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</si>
  <si>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</si>
  <si>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</si>
  <si>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</si>
  <si>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</si>
  <si>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</si>
  <si>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</si>
  <si>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</si>
  <si>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</si>
  <si>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</si>
  <si>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</si>
  <si>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</si>
  <si>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</si>
  <si>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</si>
  <si>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</si>
  <si>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</si>
  <si>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</si>
  <si>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</si>
  <si>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</si>
  <si>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</si>
  <si>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</si>
  <si>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</si>
  <si>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</si>
  <si>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</si>
  <si>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</si>
  <si>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</si>
  <si>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</si>
  <si>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</si>
  <si>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</si>
  <si>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</si>
  <si>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</si>
  <si>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</si>
  <si>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</si>
  <si>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</si>
  <si>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</si>
  <si>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</si>
  <si>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</si>
  <si>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</si>
  <si>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</si>
  <si>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</si>
  <si>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</si>
  <si>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</si>
  <si>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</si>
  <si>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</si>
  <si>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</si>
  <si>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</si>
  <si>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</si>
  <si>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</si>
  <si>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</si>
  <si>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</si>
  <si>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</si>
  <si>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</si>
  <si>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</si>
  <si>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</si>
  <si>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</si>
  <si>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</si>
  <si>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</si>
  <si>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</si>
  <si>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</si>
  <si>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</si>
  <si>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</si>
  <si>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</si>
  <si>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</si>
  <si>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</si>
  <si>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</si>
  <si>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</si>
  <si>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</si>
  <si>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</si>
  <si>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</si>
  <si>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</si>
  <si>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</si>
  <si>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</si>
  <si>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</si>
  <si>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</si>
  <si>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</si>
  <si>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</si>
  <si>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</si>
  <si>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</si>
  <si>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</si>
  <si>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</si>
  <si>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</si>
  <si>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</si>
  <si>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</si>
  <si>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</si>
  <si>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</si>
  <si>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</si>
  <si>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</si>
  <si>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</si>
  <si>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</si>
  <si>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</si>
  <si>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</si>
  <si>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</si>
  <si>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</si>
  <si>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</si>
  <si>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</si>
  <si>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</si>
  <si>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</si>
  <si>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</si>
  <si>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</si>
  <si>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</si>
  <si>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</si>
  <si>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</si>
  <si>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</si>
  <si>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</si>
  <si>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</si>
  <si>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</si>
  <si>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</si>
  <si>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</si>
  <si>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</si>
  <si>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</si>
  <si>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</si>
  <si>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</si>
  <si>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</si>
  <si>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</si>
  <si>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</si>
  <si>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</si>
  <si>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</si>
  <si>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</si>
  <si>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</si>
  <si>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</si>
  <si>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</si>
  <si>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</si>
  <si>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</si>
  <si>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</si>
  <si>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</si>
  <si>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</si>
  <si>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</si>
  <si>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</si>
  <si>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</si>
  <si>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</si>
  <si>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</si>
  <si>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</si>
  <si>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</si>
  <si>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</si>
  <si>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</si>
  <si>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</si>
  <si>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</si>
  <si>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</si>
  <si>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</si>
  <si>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</si>
  <si>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</si>
  <si>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</si>
  <si>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</si>
  <si>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</si>
  <si>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</si>
  <si>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</si>
  <si>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</si>
  <si>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</si>
  <si>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</si>
  <si>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</si>
  <si>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</si>
  <si>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</si>
  <si>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</si>
  <si>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</si>
  <si>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</si>
  <si>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</si>
  <si>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</si>
  <si>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</si>
  <si>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</si>
  <si>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</si>
  <si>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</si>
  <si>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</si>
  <si>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</si>
  <si>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</si>
  <si>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</si>
  <si>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</si>
  <si>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</si>
  <si>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</si>
  <si>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</si>
  <si>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</si>
  <si>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</si>
  <si>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</si>
  <si>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</si>
  <si>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</si>
  <si>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</si>
  <si>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</si>
  <si>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</si>
  <si>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</si>
  <si>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</si>
  <si>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</si>
  <si>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</si>
  <si>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</si>
  <si>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</si>
  <si>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</si>
  <si>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</si>
  <si>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</si>
  <si>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</si>
  <si>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</si>
  <si>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</si>
  <si>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</si>
  <si>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</si>
  <si>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</si>
  <si>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</si>
  <si>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</si>
  <si>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</si>
  <si>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</si>
  <si>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</si>
  <si>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</si>
  <si>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</si>
  <si>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</si>
  <si>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</si>
  <si>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</si>
  <si>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</si>
  <si>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</si>
  <si>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</si>
  <si>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</si>
  <si>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</si>
  <si>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</si>
  <si>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</si>
  <si>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</si>
  <si>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</si>
  <si>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</si>
  <si>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</si>
  <si>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</si>
  <si>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</si>
  <si>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</si>
  <si>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</si>
  <si>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</si>
  <si>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</si>
  <si>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</si>
  <si>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</si>
  <si>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</si>
  <si>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</si>
  <si>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</si>
  <si>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</si>
  <si>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</si>
  <si>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</si>
  <si>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</si>
  <si>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</si>
  <si>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</si>
  <si>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</si>
  <si>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</si>
  <si>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</si>
  <si>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</si>
  <si>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</si>
  <si>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</si>
  <si>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</si>
  <si>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</si>
  <si>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</si>
  <si>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</si>
  <si>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</si>
  <si>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</si>
  <si>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</si>
  <si>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</si>
  <si>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</si>
  <si>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</si>
  <si>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</si>
  <si>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</si>
  <si>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</si>
  <si>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</si>
  <si>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</si>
  <si>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</si>
  <si>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</si>
  <si>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</si>
  <si>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</si>
  <si>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</si>
  <si>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</si>
  <si>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</si>
  <si>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</si>
  <si>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</si>
  <si>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</si>
  <si>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</si>
  <si>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</si>
  <si>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</si>
  <si>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</si>
  <si>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</si>
  <si>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</si>
  <si>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</si>
  <si>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</si>
  <si>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</si>
  <si>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</si>
  <si>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</si>
  <si>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</si>
  <si>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</si>
  <si>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</si>
  <si>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</si>
  <si>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</si>
  <si>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</si>
  <si>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</si>
  <si>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</si>
  <si>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</si>
  <si>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</si>
  <si>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</si>
  <si>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</si>
  <si>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</si>
  <si>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</si>
  <si>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</si>
  <si>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</si>
  <si>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</si>
  <si>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</si>
  <si>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</si>
  <si>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</si>
  <si>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</si>
  <si>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</si>
  <si>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</si>
  <si>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</si>
  <si>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</si>
  <si>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</si>
  <si>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</si>
  <si>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</si>
  <si>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</si>
  <si>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</si>
  <si>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</si>
  <si>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</si>
  <si>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</si>
  <si>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</si>
  <si>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</si>
  <si>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</si>
  <si>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</si>
  <si>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</si>
  <si>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</si>
  <si>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</si>
  <si>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</si>
  <si>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</si>
  <si>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</si>
  <si>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</si>
  <si>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</si>
  <si>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</si>
  <si>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</si>
  <si>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</si>
  <si>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</si>
  <si>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</si>
  <si>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</si>
  <si>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</si>
  <si>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</si>
  <si>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</si>
  <si>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</si>
  <si>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</si>
  <si>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</si>
  <si>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</si>
  <si>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</si>
  <si>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</si>
  <si>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</si>
  <si>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</si>
  <si>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</si>
  <si>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</si>
  <si>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</si>
  <si>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</si>
  <si>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</si>
  <si>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</si>
  <si>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</si>
  <si>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</si>
  <si>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</si>
  <si>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</si>
  <si>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</si>
  <si>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</si>
  <si>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</si>
  <si>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</si>
  <si>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</si>
  <si>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</si>
  <si>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</si>
  <si>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</si>
  <si>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</si>
  <si>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</si>
  <si>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</si>
  <si>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</si>
  <si>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</si>
  <si>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</si>
  <si>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</si>
  <si>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</si>
  <si>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</si>
  <si>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</si>
  <si>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</si>
  <si>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</si>
  <si>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</si>
  <si>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</si>
  <si>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</si>
  <si>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</si>
  <si>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</si>
  <si>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</si>
  <si>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</si>
  <si>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</si>
  <si>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</si>
  <si>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</si>
  <si>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</si>
  <si>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</si>
  <si>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</si>
  <si>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</si>
  <si>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</si>
  <si>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</si>
  <si>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</si>
  <si>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</si>
  <si>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</si>
  <si>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</si>
  <si>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</si>
  <si>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</si>
  <si>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</si>
  <si>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</si>
  <si>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</si>
  <si>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</si>
  <si>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</si>
  <si>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</si>
  <si>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</si>
  <si>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</si>
  <si>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</si>
  <si>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</si>
  <si>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</si>
  <si>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</si>
  <si>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</si>
  <si>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</si>
  <si>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</si>
  <si>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</si>
  <si>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</si>
  <si>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</si>
  <si>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</si>
  <si>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</si>
  <si>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</si>
  <si>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</si>
  <si>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</si>
  <si>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</si>
  <si>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</si>
  <si>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</si>
  <si>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</si>
  <si>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</si>
  <si>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</si>
  <si>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</si>
  <si>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</si>
  <si>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</si>
  <si>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</si>
  <si>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</si>
  <si>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</si>
  <si>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</si>
  <si>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</si>
  <si>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</si>
  <si>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</si>
  <si>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</si>
  <si>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</si>
  <si>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</si>
  <si>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</si>
  <si>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</si>
  <si>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</si>
  <si>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</si>
  <si>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</si>
  <si>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</si>
  <si>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</si>
  <si>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</si>
  <si>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</si>
  <si>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</si>
  <si>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</si>
  <si>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</si>
  <si>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</si>
  <si>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</si>
  <si>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</si>
  <si>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</si>
  <si>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</si>
  <si>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</si>
  <si>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</si>
  <si>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</si>
  <si>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</si>
  <si>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</si>
  <si>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</si>
  <si>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</si>
  <si>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</si>
  <si>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</si>
  <si>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</si>
  <si>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</si>
  <si>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</si>
  <si>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</si>
  <si>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</si>
  <si>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</si>
  <si>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</si>
  <si>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</si>
  <si>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</si>
  <si>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</si>
  <si>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</si>
  <si>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</si>
  <si>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</si>
  <si>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</si>
  <si>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</si>
  <si>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</si>
  <si>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</si>
  <si>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</si>
  <si>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</si>
  <si>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</si>
  <si>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</si>
  <si>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</si>
  <si>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</si>
  <si>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</si>
  <si>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</si>
  <si>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</si>
  <si>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</si>
  <si>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</si>
  <si>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</si>
  <si>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</si>
  <si>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</si>
  <si>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</si>
  <si>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</si>
  <si>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</si>
  <si>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</si>
  <si>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</si>
  <si>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</si>
  <si>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</si>
  <si>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</si>
  <si>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</si>
  <si>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</si>
  <si>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</si>
  <si>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</si>
  <si>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</si>
  <si>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</si>
  <si>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</si>
  <si>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</si>
  <si>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</si>
  <si>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</si>
  <si>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</si>
  <si>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</si>
  <si>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</si>
  <si>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</si>
  <si>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</si>
  <si>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</si>
  <si>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</si>
  <si>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</si>
  <si>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</si>
  <si>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</si>
  <si>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</si>
  <si>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</si>
  <si>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</si>
  <si>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</si>
  <si>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</si>
  <si>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</si>
  <si>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</si>
  <si>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</si>
  <si>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</si>
  <si>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</si>
  <si>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</si>
  <si>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</si>
  <si>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</si>
  <si>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</si>
  <si>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</si>
  <si>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</si>
  <si>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</si>
  <si>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</si>
  <si>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</si>
  <si>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</si>
  <si>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</si>
  <si>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</si>
  <si>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</si>
  <si>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</si>
  <si>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</si>
  <si>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</si>
  <si>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</si>
  <si>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</si>
  <si>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</si>
  <si>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</si>
  <si>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</si>
  <si>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</si>
  <si>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</si>
  <si>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</si>
  <si>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</si>
  <si>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</si>
  <si>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</si>
  <si>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</si>
  <si>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</si>
  <si>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</si>
  <si>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</si>
  <si>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</si>
  <si>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</si>
  <si>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</si>
  <si>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</si>
  <si>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</si>
  <si>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</si>
  <si>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</si>
  <si>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</si>
  <si>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</si>
  <si>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</si>
  <si>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</si>
  <si>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</si>
  <si>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</si>
  <si>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</si>
  <si>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</si>
  <si>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</si>
  <si>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</si>
  <si>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</si>
  <si>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</si>
  <si>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</si>
  <si>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</si>
  <si>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</si>
  <si>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</si>
  <si>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</si>
  <si>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</si>
  <si>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</si>
  <si>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</si>
  <si>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</si>
  <si>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</si>
  <si>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</si>
  <si>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</si>
  <si>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</si>
  <si>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</si>
  <si>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</si>
  <si>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</si>
  <si>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</si>
  <si>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</si>
  <si>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</si>
  <si>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</si>
  <si>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</si>
  <si>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</si>
  <si>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</si>
  <si>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</si>
  <si>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</si>
  <si>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</si>
  <si>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</si>
  <si>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</si>
  <si>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</si>
  <si>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</si>
  <si>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</si>
  <si>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</si>
  <si>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</si>
  <si>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</si>
  <si>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</si>
  <si>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</si>
  <si>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</si>
  <si>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</si>
  <si>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</si>
  <si>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</si>
  <si>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</si>
  <si>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</si>
  <si>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</si>
  <si>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</si>
  <si>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</si>
  <si>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</si>
  <si>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</si>
  <si>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</si>
  <si>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</si>
  <si>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</si>
  <si>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</si>
  <si>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</si>
  <si>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</si>
  <si>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</si>
  <si>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</si>
  <si>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</si>
  <si>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</si>
  <si>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</si>
  <si>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</si>
  <si>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</si>
  <si>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</si>
  <si>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</si>
  <si>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</si>
  <si>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</si>
  <si>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</si>
  <si>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</si>
  <si>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</si>
  <si>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</si>
  <si>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</si>
  <si>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</si>
  <si>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</si>
  <si>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</si>
  <si>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</si>
  <si>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</si>
  <si>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</si>
  <si>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</si>
  <si>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</si>
  <si>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</si>
  <si>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</si>
  <si>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</si>
  <si>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</si>
  <si>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</si>
  <si>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</si>
  <si>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</si>
  <si>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</si>
  <si>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</si>
  <si>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</si>
  <si>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</si>
  <si>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</si>
  <si>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</si>
  <si>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</si>
  <si>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</si>
  <si>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</si>
  <si>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</si>
  <si>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</si>
  <si>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</si>
  <si>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</si>
  <si>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</si>
  <si>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</si>
  <si>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</si>
  <si>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</si>
  <si>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</si>
  <si>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</si>
  <si>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</si>
  <si>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</si>
  <si>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</si>
  <si>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</si>
  <si>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</si>
  <si>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</si>
  <si>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</si>
  <si>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</si>
  <si>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</si>
  <si>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</si>
  <si>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</si>
  <si>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</si>
  <si>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</si>
  <si>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</si>
  <si>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</si>
  <si>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</si>
  <si>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</si>
  <si>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</si>
  <si>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</si>
  <si>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</si>
  <si>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</si>
  <si>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</si>
  <si>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</si>
  <si>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</si>
  <si>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</si>
  <si>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</si>
  <si>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</si>
  <si>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</si>
  <si>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</si>
  <si>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</si>
  <si>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</si>
  <si>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</si>
  <si>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</si>
  <si>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</si>
  <si>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</si>
  <si>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</si>
  <si>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</si>
  <si>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</si>
  <si>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</si>
  <si>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</si>
  <si>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</si>
  <si>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</si>
  <si>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</si>
  <si>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</si>
  <si>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</si>
  <si>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</si>
  <si>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</si>
  <si>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</si>
  <si>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</si>
  <si>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</si>
  <si>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</si>
  <si>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</si>
  <si>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</si>
  <si>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</si>
  <si>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</si>
  <si>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</si>
  <si>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</si>
  <si>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</si>
  <si>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</si>
  <si>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</si>
  <si>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</si>
  <si>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</si>
  <si>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</si>
  <si>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</si>
  <si>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</si>
  <si>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</si>
  <si>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</si>
  <si>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</si>
  <si>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</si>
  <si>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</si>
  <si>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</si>
  <si>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</si>
  <si>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</si>
  <si>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</si>
  <si>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</si>
  <si>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</si>
  <si>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</si>
  <si>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</si>
  <si>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</si>
  <si>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</si>
  <si>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</si>
  <si>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</si>
  <si>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</si>
  <si>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</si>
  <si>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</si>
  <si>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</si>
  <si>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</si>
  <si>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</si>
  <si>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</si>
  <si>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</si>
  <si>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</si>
  <si>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</si>
  <si>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</si>
  <si>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</si>
  <si>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</si>
  <si>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</si>
  <si>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</si>
  <si>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</si>
  <si>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</si>
  <si>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</si>
  <si>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</si>
  <si>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</si>
  <si>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</si>
  <si>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</si>
  <si>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</si>
  <si>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</si>
  <si>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</si>
  <si>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</si>
  <si>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</si>
  <si>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</si>
  <si>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</si>
  <si>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</si>
  <si>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</si>
  <si>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</si>
  <si>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</si>
  <si>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</si>
  <si>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</si>
  <si>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</si>
  <si>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</si>
  <si>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</si>
  <si>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</si>
  <si>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</si>
  <si>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</si>
  <si>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</si>
  <si>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</si>
  <si>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</si>
  <si>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</si>
  <si>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</si>
  <si>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</si>
  <si>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</si>
  <si>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</si>
  <si>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</si>
  <si>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</si>
  <si>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</si>
  <si>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</si>
  <si>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</si>
  <si>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</si>
  <si>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</si>
  <si>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</si>
  <si>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</si>
  <si>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</si>
  <si>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</si>
  <si>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</si>
  <si>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</si>
  <si>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</si>
  <si>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</si>
  <si>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</si>
  <si>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</si>
  <si>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</si>
  <si>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</si>
  <si>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</si>
  <si>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</si>
  <si>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</si>
  <si>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</si>
  <si>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</si>
  <si>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</si>
  <si>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</si>
  <si>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</si>
  <si>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</si>
  <si>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</si>
  <si>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</si>
  <si>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</si>
  <si>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</si>
  <si>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</si>
  <si>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</si>
  <si>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</si>
  <si>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</si>
  <si>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</si>
  <si>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</si>
  <si>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</si>
  <si>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</si>
  <si>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</si>
  <si>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</si>
  <si>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</si>
  <si>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</si>
  <si>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</si>
  <si>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</si>
  <si>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</si>
  <si>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</si>
  <si>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</si>
  <si>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</si>
  <si>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</si>
  <si>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</si>
  <si>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</si>
  <si>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</si>
  <si>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</si>
  <si>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</si>
  <si>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</si>
  <si>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</si>
  <si>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</si>
  <si>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</si>
  <si>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</si>
  <si>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</si>
  <si>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</si>
  <si>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</si>
  <si>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</si>
  <si>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</si>
  <si>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</si>
  <si>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</si>
  <si>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</si>
  <si>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</si>
  <si>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</si>
  <si>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</si>
  <si>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</si>
  <si>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</si>
  <si>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</si>
  <si>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</si>
  <si>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</si>
  <si>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</si>
  <si>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</si>
  <si>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</si>
  <si>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</si>
  <si>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</si>
  <si>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</si>
  <si>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</si>
  <si>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</si>
  <si>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</si>
  <si>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</si>
  <si>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</si>
  <si>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</si>
  <si>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</si>
  <si>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</si>
  <si>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</si>
  <si>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</si>
  <si>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</si>
  <si>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</si>
  <si>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</si>
  <si>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</si>
  <si>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</si>
  <si>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</si>
  <si>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</si>
  <si>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</si>
  <si>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</si>
  <si>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</si>
  <si>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</si>
  <si>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</si>
  <si>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</si>
  <si>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</si>
  <si>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</si>
  <si>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</si>
  <si>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</si>
  <si>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</si>
  <si>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</si>
  <si>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</si>
  <si>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</si>
  <si>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</si>
  <si>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</si>
  <si>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</si>
  <si>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</si>
  <si>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</si>
  <si>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</si>
  <si>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</si>
  <si>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</si>
  <si>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</si>
  <si>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</si>
  <si>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</si>
  <si>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</si>
  <si>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</si>
  <si>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</si>
  <si>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</si>
  <si>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</si>
  <si>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</si>
  <si>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</si>
  <si>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</si>
  <si>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</si>
  <si>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</si>
  <si>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</si>
  <si>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</si>
  <si>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</si>
  <si>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</si>
  <si>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</si>
  <si>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</si>
  <si>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</si>
  <si>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</si>
  <si>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</si>
  <si>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</si>
  <si>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</si>
  <si>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</si>
  <si>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</si>
  <si>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</si>
  <si>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</si>
  <si>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</si>
  <si>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</si>
  <si>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</si>
  <si>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</si>
  <si>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</si>
  <si>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</si>
  <si>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</si>
  <si>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</si>
  <si>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</si>
  <si>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</si>
  <si>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</si>
  <si>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</si>
  <si>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</si>
  <si>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</si>
  <si>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</si>
  <si>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</si>
  <si>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</si>
  <si>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</si>
  <si>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</si>
  <si>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</si>
  <si>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</si>
  <si>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</si>
  <si>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</si>
  <si>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</si>
  <si>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</si>
  <si>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</si>
  <si>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</si>
  <si>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</si>
  <si>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</si>
  <si>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</si>
  <si>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</si>
  <si>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</si>
  <si>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</si>
  <si>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</si>
  <si>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</si>
  <si>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</si>
  <si>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</si>
  <si>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</si>
  <si>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</si>
  <si>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</si>
  <si>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</si>
  <si>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</si>
  <si>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</si>
  <si>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</si>
  <si>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</si>
  <si>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</si>
  <si>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</si>
  <si>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</si>
  <si>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</si>
  <si>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</si>
  <si>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</si>
  <si>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</si>
  <si>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</si>
  <si>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</si>
  <si>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</si>
  <si>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</si>
  <si>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</si>
  <si>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</si>
  <si>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</si>
  <si>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</si>
  <si>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</si>
  <si>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</si>
  <si>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</si>
  <si>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</si>
  <si>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</si>
  <si>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</si>
  <si>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</si>
  <si>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</si>
  <si>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</si>
  <si>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</si>
  <si>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</si>
  <si>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</si>
  <si>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</si>
  <si>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</si>
  <si>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</si>
  <si>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</si>
  <si>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</si>
  <si>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</si>
  <si>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</si>
  <si>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</si>
  <si>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</si>
  <si>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</si>
  <si>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</si>
  <si>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</si>
  <si>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</si>
  <si>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</si>
  <si>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</si>
  <si>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</si>
  <si>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</si>
  <si>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</si>
  <si>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</si>
  <si>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</si>
  <si>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</si>
  <si>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</si>
  <si>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</si>
  <si>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</si>
  <si>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</si>
  <si>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</si>
  <si>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</si>
  <si>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</si>
  <si>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</si>
  <si>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</si>
  <si>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</si>
  <si>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</si>
  <si>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</si>
  <si>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</si>
  <si>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</si>
  <si>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</si>
  <si>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</si>
  <si>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</si>
  <si>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</si>
  <si>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</si>
  <si>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</si>
  <si>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</si>
  <si>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</si>
  <si>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</si>
  <si>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</si>
  <si>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</si>
  <si>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</si>
  <si>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</si>
  <si>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</si>
  <si>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</si>
  <si>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</si>
  <si>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</si>
  <si>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</si>
  <si>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</si>
  <si>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</si>
  <si>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</si>
  <si>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</si>
  <si>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</si>
  <si>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</si>
  <si>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</si>
  <si>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</si>
  <si>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</si>
  <si>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</si>
  <si>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</si>
  <si>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</si>
  <si>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</si>
  <si>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</si>
  <si>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</si>
  <si>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</si>
  <si>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</si>
  <si>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</si>
  <si>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</si>
  <si>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</si>
  <si>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</si>
  <si>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</si>
  <si>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</si>
  <si>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</si>
  <si>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</si>
  <si>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</si>
  <si>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</si>
  <si>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</si>
  <si>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</si>
  <si>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</si>
  <si>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</si>
  <si>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</si>
  <si>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</si>
  <si>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</si>
  <si>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</si>
  <si>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</si>
  <si>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</si>
  <si>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</si>
  <si>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</si>
  <si>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</si>
  <si>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</si>
  <si>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</si>
  <si>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</si>
  <si>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</si>
  <si>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</si>
  <si>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</si>
  <si>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</si>
  <si>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</si>
  <si>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</si>
  <si>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</si>
  <si>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</si>
  <si>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</si>
  <si>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</si>
  <si>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</si>
  <si>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</si>
  <si>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</si>
  <si>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</si>
  <si>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</si>
  <si>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</si>
  <si>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</si>
  <si>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</si>
  <si>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</si>
  <si>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</si>
  <si>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</si>
  <si>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</si>
  <si>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</si>
  <si>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</si>
  <si>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</si>
  <si>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</si>
  <si>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</si>
  <si>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</si>
  <si>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</si>
  <si>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</si>
  <si>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</si>
  <si>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</si>
  <si>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</si>
  <si>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</si>
  <si>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</si>
  <si>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</si>
  <si>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</si>
  <si>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</si>
  <si>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</si>
  <si>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</si>
  <si>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</si>
  <si>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</si>
  <si>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</si>
  <si>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</si>
  <si>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</si>
  <si>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</si>
  <si>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</si>
  <si>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</si>
  <si>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</si>
  <si>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</si>
  <si>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</si>
  <si>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</si>
  <si>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</si>
  <si>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</si>
  <si>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</si>
  <si>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</si>
  <si>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</si>
  <si>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</si>
  <si>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</si>
  <si>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</si>
  <si>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</si>
  <si>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</si>
  <si>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</si>
  <si>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</si>
  <si>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</si>
  <si>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</si>
  <si>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</si>
  <si>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</si>
  <si>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</si>
  <si>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</si>
  <si>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</si>
  <si>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</si>
  <si>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</si>
  <si>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</si>
  <si>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</si>
  <si>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</si>
  <si>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</si>
  <si>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</si>
  <si>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</si>
  <si>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</si>
  <si>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</si>
  <si>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</si>
  <si>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</si>
  <si>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</si>
  <si>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</si>
  <si>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</si>
  <si>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</si>
  <si>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</si>
  <si>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</si>
  <si>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</si>
  <si>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</si>
  <si>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</si>
  <si>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</si>
  <si>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</si>
  <si>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</si>
  <si>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</si>
  <si>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</si>
  <si>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</si>
  <si>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</si>
  <si>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</si>
  <si>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</si>
  <si>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</si>
  <si>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</si>
  <si>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</si>
  <si>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</si>
  <si>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</si>
  <si>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</si>
  <si>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</si>
  <si>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</si>
  <si>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</si>
  <si>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</si>
  <si>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</si>
  <si>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</si>
  <si>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</si>
  <si>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</si>
  <si>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</si>
  <si>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</si>
  <si>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</si>
  <si>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</si>
  <si>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</si>
  <si>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</si>
  <si>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</si>
  <si>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</si>
  <si>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</si>
  <si>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</si>
  <si>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</si>
  <si>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</si>
  <si>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</si>
  <si>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</si>
  <si>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</si>
  <si>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</si>
  <si>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</si>
  <si>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</si>
  <si>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</si>
  <si>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</si>
  <si>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</si>
  <si>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</si>
  <si>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</si>
  <si>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</si>
  <si>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</si>
  <si>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</si>
  <si>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</si>
  <si>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</si>
  <si>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</si>
  <si>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</si>
  <si>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</si>
  <si>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</si>
  <si>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</si>
  <si>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</si>
  <si>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</si>
  <si>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</si>
  <si>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</si>
  <si>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</si>
  <si>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</si>
  <si>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</si>
  <si>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</si>
  <si>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</si>
  <si>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</si>
  <si>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</si>
  <si>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</si>
  <si>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</si>
  <si>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</si>
  <si>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</si>
  <si>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</si>
  <si>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</si>
  <si>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</si>
  <si>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</si>
  <si>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</si>
  <si>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</si>
  <si>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</si>
  <si>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</si>
  <si>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</si>
  <si>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</si>
  <si>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</si>
  <si>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</si>
  <si>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</si>
  <si>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</si>
  <si>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</si>
  <si>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</si>
  <si>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</si>
  <si>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</si>
  <si>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</si>
  <si>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</si>
  <si>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</si>
  <si>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</si>
  <si>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</si>
  <si>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</si>
  <si>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</si>
  <si>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</si>
  <si>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</si>
  <si>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</si>
  <si>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</si>
  <si>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</si>
  <si>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</si>
  <si>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</si>
  <si>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</si>
  <si>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</si>
  <si>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</si>
  <si>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</si>
  <si>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</si>
  <si>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</si>
  <si>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</si>
  <si>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</si>
  <si>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</si>
  <si>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</si>
  <si>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</si>
  <si>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</si>
  <si>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</si>
  <si>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</si>
  <si>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</si>
  <si>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</si>
  <si>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</si>
  <si>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</si>
  <si>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</si>
  <si>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</si>
  <si>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</si>
  <si>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</si>
  <si>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</si>
  <si>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</si>
  <si>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</si>
  <si>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</si>
  <si>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</si>
  <si>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</si>
  <si>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</si>
  <si>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</si>
  <si>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</si>
  <si>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</si>
  <si>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</si>
  <si>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</si>
  <si>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</si>
  <si>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</si>
  <si>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</si>
  <si>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</si>
  <si>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</si>
  <si>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</si>
  <si>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</si>
  <si>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</si>
  <si>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</si>
  <si>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</si>
  <si>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</si>
  <si>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</si>
  <si>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</si>
  <si>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</si>
  <si>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</si>
  <si>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</si>
  <si>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</si>
  <si>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</si>
  <si>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</si>
  <si>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</si>
  <si>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</si>
  <si>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</si>
  <si>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</si>
  <si>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</si>
  <si>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</si>
  <si>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</si>
  <si>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</si>
  <si>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</si>
  <si>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</si>
  <si>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</si>
  <si>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</si>
  <si>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</si>
  <si>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</si>
  <si>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</si>
  <si>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</si>
  <si>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</si>
  <si>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</si>
  <si>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</si>
  <si>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</si>
  <si>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</si>
  <si>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</si>
  <si>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</si>
  <si>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</si>
  <si>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</si>
  <si>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</si>
  <si>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</si>
  <si>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</si>
  <si>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</si>
  <si>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</si>
  <si>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</si>
  <si>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</si>
  <si>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</si>
  <si>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</si>
  <si>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</si>
  <si>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</si>
  <si>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</si>
  <si>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</si>
  <si>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</si>
  <si>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</si>
  <si>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</si>
  <si>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</si>
  <si>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</si>
  <si>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</si>
  <si>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</si>
  <si>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</si>
  <si>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</si>
  <si>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</si>
  <si>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</si>
  <si>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</si>
  <si>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</si>
  <si>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</si>
  <si>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</si>
  <si>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</si>
  <si>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</si>
  <si>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</si>
  <si>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</si>
  <si>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</si>
  <si>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</si>
  <si>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</si>
  <si>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</si>
  <si>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</si>
  <si>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</si>
  <si>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</si>
  <si>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</si>
  <si>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</si>
  <si>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</si>
  <si>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</si>
  <si>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</si>
  <si>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</si>
  <si>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</si>
  <si>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</si>
  <si>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</si>
  <si>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</si>
  <si>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</si>
  <si>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</si>
  <si>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</si>
  <si>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</si>
  <si>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</si>
  <si>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</si>
  <si>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</si>
  <si>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</si>
  <si>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</si>
  <si>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</si>
  <si>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</si>
  <si>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</si>
  <si>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</si>
  <si>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</si>
  <si>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</si>
  <si>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</si>
  <si>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</si>
  <si>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</si>
  <si>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</si>
  <si>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</si>
  <si>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</si>
  <si>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</si>
  <si>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</si>
  <si>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</si>
  <si>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</si>
  <si>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</si>
  <si>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</si>
  <si>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</si>
  <si>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</si>
  <si>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</si>
  <si>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</si>
  <si>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</si>
  <si>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</si>
  <si>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</si>
  <si>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</si>
  <si>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</si>
  <si>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</si>
  <si>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</si>
  <si>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</si>
  <si>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</si>
  <si>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</si>
  <si>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</si>
  <si>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</si>
  <si>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</si>
  <si>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</si>
  <si>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</si>
  <si>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</si>
  <si>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</si>
  <si>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</si>
  <si>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</si>
  <si>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</si>
  <si>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</si>
  <si>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</si>
  <si>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</si>
  <si>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</si>
  <si>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</si>
  <si>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</si>
  <si>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</si>
  <si>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</si>
  <si>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</si>
  <si>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</si>
  <si>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</si>
  <si>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</si>
  <si>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</si>
  <si>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</si>
  <si>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</si>
  <si>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</si>
  <si>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</si>
  <si>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</si>
  <si>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</si>
  <si>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</si>
  <si>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</si>
  <si>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</si>
  <si>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</si>
  <si>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</si>
  <si>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</si>
  <si>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</si>
  <si>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</si>
  <si>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</si>
  <si>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</si>
  <si>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</si>
  <si>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</si>
  <si>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</si>
  <si>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</si>
  <si>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</si>
  <si>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</si>
  <si>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</si>
  <si>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</si>
  <si>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</si>
  <si>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</si>
  <si>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</si>
  <si>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</si>
  <si>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</si>
  <si>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</si>
  <si>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</si>
  <si>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</si>
  <si>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</si>
  <si>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</si>
  <si>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</si>
  <si>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</si>
  <si>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</si>
  <si>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</si>
  <si>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</si>
  <si>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</si>
  <si>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</si>
  <si>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</si>
  <si>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</si>
  <si>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</si>
  <si>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</si>
  <si>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</si>
  <si>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</si>
  <si>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</si>
  <si>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</si>
  <si>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</si>
  <si>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</si>
  <si>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</si>
  <si>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</si>
  <si>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</si>
  <si>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</si>
  <si>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</si>
  <si>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</si>
  <si>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</si>
  <si>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</si>
  <si>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</si>
  <si>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</si>
  <si>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</si>
  <si>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</si>
  <si>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</si>
  <si>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</si>
  <si>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</si>
  <si>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</si>
  <si>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</si>
  <si>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</si>
  <si>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</si>
  <si>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</si>
  <si>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</si>
  <si>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</si>
  <si>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</si>
  <si>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</si>
  <si>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</si>
  <si>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</si>
  <si>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</si>
  <si>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</si>
  <si>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</si>
  <si>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</si>
  <si>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</si>
  <si>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</si>
  <si>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</si>
  <si>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</si>
  <si>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</si>
  <si>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</si>
  <si>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</si>
  <si>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</si>
  <si>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</si>
  <si>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</si>
  <si>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</si>
  <si>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</si>
  <si>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</si>
  <si>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</si>
  <si>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</si>
  <si>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</si>
  <si>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</si>
  <si>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</si>
  <si>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</si>
  <si>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</si>
  <si>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</si>
  <si>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</si>
  <si>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</si>
  <si>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</si>
  <si>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</si>
  <si>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</si>
  <si>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</si>
  <si>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</si>
  <si>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</si>
  <si>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</si>
  <si>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</si>
  <si>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</si>
  <si>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</si>
  <si>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</si>
  <si>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</si>
  <si>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</si>
  <si>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</si>
  <si>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</si>
  <si>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</si>
  <si>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</si>
  <si>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</si>
  <si>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</si>
  <si>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</si>
  <si>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</si>
  <si>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</si>
  <si>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</si>
  <si>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</si>
  <si>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</si>
  <si>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</si>
  <si>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</si>
  <si>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</si>
  <si>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</si>
  <si>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</si>
  <si>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</si>
  <si>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</si>
  <si>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</si>
  <si>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</si>
  <si>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</si>
  <si>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</si>
  <si>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</si>
  <si>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</si>
  <si>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</si>
  <si>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</si>
  <si>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</si>
  <si>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</si>
  <si>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</si>
  <si>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</si>
  <si>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</si>
  <si>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</si>
  <si>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</si>
  <si>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</si>
  <si>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</si>
  <si>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</si>
  <si>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</si>
  <si>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</si>
  <si>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</si>
  <si>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</si>
  <si>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</si>
  <si>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</si>
  <si>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</si>
  <si>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</si>
  <si>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</si>
  <si>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</si>
  <si>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</si>
  <si>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</si>
  <si>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</si>
  <si>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</si>
  <si>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</si>
  <si>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</si>
  <si>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</si>
  <si>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</si>
  <si>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</si>
  <si>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</si>
  <si>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</si>
  <si>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</si>
  <si>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</si>
  <si>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</si>
  <si>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</si>
  <si>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</si>
  <si>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</si>
  <si>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</si>
  <si>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</si>
  <si>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</si>
  <si>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</si>
  <si>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</si>
  <si>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</si>
  <si>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</si>
  <si>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</si>
  <si>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</si>
  <si>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</si>
  <si>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</si>
  <si>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</si>
  <si>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</si>
  <si>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</si>
  <si>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</si>
  <si>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</si>
  <si>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</si>
  <si>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</si>
  <si>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</si>
  <si>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</si>
  <si>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</si>
  <si>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</si>
  <si>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</si>
  <si>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</si>
  <si>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</si>
  <si>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</si>
  <si>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</si>
  <si>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</si>
  <si>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</si>
  <si>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</si>
  <si>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</si>
  <si>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</si>
  <si>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</si>
  <si>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</si>
  <si>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</si>
  <si>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</si>
  <si>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</si>
  <si>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</si>
  <si>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</si>
  <si>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</si>
  <si>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</si>
  <si>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</si>
  <si>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</si>
  <si>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</si>
  <si>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</si>
  <si>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</si>
  <si>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</si>
  <si>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</si>
  <si>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</si>
  <si>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</si>
  <si>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</si>
  <si>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</si>
  <si>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</si>
  <si>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</si>
  <si>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</si>
  <si>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</si>
  <si>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</si>
  <si>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</si>
  <si>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</si>
  <si>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</si>
  <si>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</si>
  <si>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</si>
  <si>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</si>
  <si>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</si>
  <si>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</si>
  <si>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</si>
  <si>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</si>
  <si>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</si>
  <si>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</si>
  <si>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</si>
  <si>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</si>
  <si>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</si>
  <si>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</si>
  <si>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</si>
  <si>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</si>
  <si>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</si>
  <si>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</si>
  <si>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</si>
  <si>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</si>
  <si>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</si>
  <si>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</si>
  <si>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</si>
  <si>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</si>
  <si>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</si>
  <si>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</si>
  <si>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</si>
  <si>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</si>
  <si>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</si>
  <si>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</si>
  <si>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</si>
  <si>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</si>
  <si>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</si>
  <si>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</si>
  <si>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</si>
  <si>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</si>
  <si>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</si>
  <si>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</si>
  <si>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</si>
  <si>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</si>
  <si>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</si>
  <si>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</si>
  <si>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</si>
  <si>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</si>
  <si>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</si>
  <si>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</si>
  <si>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</si>
  <si>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</si>
  <si>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</si>
  <si>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</si>
  <si>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</si>
  <si>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</si>
  <si>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</si>
  <si>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</si>
  <si>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</si>
  <si>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</si>
  <si>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</si>
  <si>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</si>
  <si>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</si>
  <si>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</si>
  <si>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</si>
  <si>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</si>
  <si>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</si>
  <si>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</si>
  <si>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</si>
  <si>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</si>
  <si>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</si>
  <si>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</si>
  <si>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</si>
  <si>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</si>
  <si>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</si>
  <si>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</si>
  <si>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</si>
  <si>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</si>
  <si>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</si>
  <si>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</si>
  <si>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</si>
  <si>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</si>
  <si>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</si>
  <si>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</si>
  <si>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</si>
  <si>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</si>
  <si>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</si>
  <si>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</si>
  <si>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</si>
  <si>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</si>
  <si>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</si>
  <si>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</si>
  <si>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</si>
  <si>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</si>
  <si>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</si>
  <si>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</si>
  <si>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</si>
  <si>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</si>
  <si>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</si>
  <si>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</si>
  <si>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</si>
  <si>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</si>
  <si>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</si>
  <si>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</si>
  <si>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</si>
  <si>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</si>
  <si>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</si>
  <si>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</si>
  <si>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</si>
  <si>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</si>
  <si>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</si>
  <si>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</si>
  <si>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</si>
  <si>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</si>
  <si>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</si>
  <si>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</si>
  <si>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</si>
  <si>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</si>
  <si>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</si>
  <si>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</si>
  <si>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</si>
  <si>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</si>
  <si>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</si>
  <si>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</si>
  <si>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</si>
  <si>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</si>
  <si>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</si>
  <si>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</si>
  <si>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</si>
  <si>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</si>
  <si>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</si>
  <si>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</si>
  <si>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</si>
  <si>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</si>
  <si>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</si>
  <si>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</si>
  <si>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</si>
  <si>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</si>
  <si>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</si>
  <si>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</si>
  <si>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</si>
  <si>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</si>
  <si>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</si>
  <si>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</si>
  <si>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</si>
  <si>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</si>
  <si>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</si>
  <si>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</si>
  <si>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</si>
  <si>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</si>
  <si>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</si>
  <si>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</si>
  <si>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</si>
  <si>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</si>
  <si>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</si>
  <si>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</si>
  <si>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</si>
  <si>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</si>
  <si>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</si>
  <si>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</si>
  <si>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</si>
  <si>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</si>
  <si>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</si>
  <si>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</si>
  <si>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</si>
  <si>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</si>
  <si>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</si>
  <si>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</si>
  <si>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</si>
  <si>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</si>
  <si>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</si>
  <si>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</si>
  <si>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</si>
  <si>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</si>
  <si>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</si>
  <si>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</si>
  <si>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</si>
  <si>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</si>
  <si>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</si>
  <si>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</si>
  <si>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</si>
  <si>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</si>
  <si>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</si>
  <si>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</si>
  <si>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</si>
  <si>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</si>
  <si>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</si>
  <si>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</si>
  <si>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</si>
  <si>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</si>
  <si>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</si>
  <si>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</si>
  <si>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</si>
  <si>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</si>
  <si>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</si>
  <si>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</si>
  <si>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</si>
  <si>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</si>
  <si>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</si>
  <si>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</si>
  <si>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</si>
  <si>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</si>
  <si>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</si>
  <si>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</si>
  <si>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</si>
  <si>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</si>
  <si>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</si>
  <si>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</si>
  <si>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</si>
  <si>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</si>
  <si>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</si>
  <si>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</si>
  <si>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</si>
  <si>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</si>
  <si>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</si>
  <si>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</si>
  <si>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</si>
  <si>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</si>
  <si>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</si>
  <si>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</si>
  <si>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</si>
  <si>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</si>
  <si>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</si>
  <si>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</si>
  <si>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</si>
  <si>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</si>
  <si>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</si>
  <si>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</si>
  <si>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</si>
  <si>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</si>
  <si>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</si>
  <si>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</si>
  <si>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</si>
  <si>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</si>
  <si>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</si>
  <si>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</si>
  <si>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</si>
  <si>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</si>
  <si>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</si>
  <si>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</si>
  <si>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</si>
  <si>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</si>
  <si>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</si>
  <si>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</si>
  <si>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</si>
  <si>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</si>
  <si>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</si>
  <si>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</si>
  <si>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</si>
  <si>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</si>
  <si>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</si>
  <si>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</si>
  <si>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</si>
  <si>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</si>
  <si>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</si>
  <si>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</si>
  <si>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</si>
  <si>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</si>
  <si>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</si>
  <si>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</si>
  <si>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</si>
  <si>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</si>
  <si>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</si>
  <si>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</si>
  <si>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</si>
  <si>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</si>
  <si>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</si>
  <si>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</si>
  <si>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</si>
  <si>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</si>
  <si>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</si>
  <si>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</si>
  <si>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</si>
  <si>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</si>
  <si>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</si>
  <si>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</si>
  <si>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</si>
  <si>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</si>
  <si>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</si>
  <si>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</si>
  <si>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</si>
  <si>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</si>
  <si>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</si>
  <si>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</si>
  <si>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</si>
  <si>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</si>
  <si>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</si>
  <si>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</si>
  <si>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</si>
  <si>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</si>
  <si>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</si>
  <si>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</si>
  <si>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</si>
  <si>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</si>
  <si>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</si>
  <si>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</si>
  <si>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</si>
  <si>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</si>
  <si>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</si>
  <si>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</si>
  <si>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</si>
  <si>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</si>
  <si>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</si>
  <si>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</si>
  <si>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</si>
  <si>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</si>
  <si>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</si>
  <si>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</si>
  <si>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</si>
  <si>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</si>
  <si>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</si>
  <si>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</si>
  <si>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</si>
  <si>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</si>
  <si>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</si>
  <si>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</si>
  <si>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</si>
  <si>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</si>
  <si>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</si>
  <si>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</si>
  <si>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</si>
  <si>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</si>
  <si>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</si>
  <si>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</si>
  <si>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</si>
  <si>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</si>
  <si>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</si>
  <si>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</si>
  <si>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</si>
  <si>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</si>
  <si>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</si>
  <si>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</si>
  <si>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</si>
  <si>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</si>
  <si>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</si>
  <si>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</si>
  <si>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</si>
  <si>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</si>
  <si>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</si>
  <si>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</si>
  <si>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</si>
  <si>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</si>
  <si>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</si>
  <si>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</si>
  <si>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</si>
  <si>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</si>
  <si>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</si>
  <si>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</si>
  <si>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</si>
  <si>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</si>
  <si>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</si>
  <si>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</si>
  <si>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</si>
  <si>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</si>
  <si>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</si>
  <si>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</si>
  <si>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</si>
  <si>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</si>
  <si>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</si>
  <si>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</si>
  <si>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</si>
  <si>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</si>
  <si>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</si>
  <si>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</si>
  <si>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</si>
  <si>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</si>
  <si>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</si>
  <si>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</si>
  <si>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</si>
  <si>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</si>
  <si>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</si>
  <si>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</si>
  <si>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</si>
  <si>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</si>
  <si>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</si>
  <si>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</si>
  <si>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</si>
  <si>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</si>
  <si>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</si>
  <si>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</si>
  <si>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</si>
  <si>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</si>
  <si>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</si>
  <si>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</si>
  <si>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</si>
  <si>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</si>
  <si>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</si>
  <si>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</si>
  <si>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</si>
  <si>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</si>
  <si>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</si>
  <si>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</si>
  <si>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</si>
  <si>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</si>
  <si>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</si>
  <si>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</si>
  <si>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</si>
  <si>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</si>
  <si>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</si>
  <si>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</si>
  <si>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</si>
  <si>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</si>
  <si>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</si>
  <si>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</si>
  <si>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</si>
  <si>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</si>
  <si>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</si>
  <si>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</si>
  <si>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</si>
  <si>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</si>
  <si>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</si>
  <si>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</si>
  <si>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</si>
  <si>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</si>
  <si>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</si>
  <si>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</si>
  <si>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</si>
  <si>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</si>
  <si>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</si>
  <si>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</si>
  <si>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</si>
  <si>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</si>
  <si>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</si>
  <si>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</si>
  <si>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</si>
  <si>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</si>
  <si>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</si>
  <si>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</si>
  <si>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</si>
  <si>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</si>
  <si>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</si>
  <si>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</si>
  <si>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</si>
  <si>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</si>
  <si>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</si>
  <si>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</si>
  <si>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</si>
  <si>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</si>
  <si>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</si>
  <si>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</si>
  <si>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</si>
  <si>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</si>
  <si>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</si>
  <si>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</si>
  <si>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</si>
  <si>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</si>
  <si>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</si>
  <si>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</si>
  <si>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</si>
  <si>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</si>
  <si>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</si>
  <si>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</si>
  <si>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</si>
  <si>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</si>
  <si>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</si>
  <si>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</si>
  <si>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</si>
  <si>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</si>
  <si>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</si>
  <si>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</si>
  <si>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</si>
  <si>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</si>
  <si>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</si>
  <si>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</si>
  <si>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</si>
  <si>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</si>
  <si>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</si>
  <si>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</si>
  <si>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</si>
  <si>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</si>
  <si>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</si>
  <si>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</si>
  <si>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</si>
  <si>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</si>
  <si>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</si>
  <si>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</si>
  <si>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</si>
  <si>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</si>
  <si>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</si>
  <si>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</si>
  <si>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</si>
  <si>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</si>
  <si>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</si>
  <si>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</si>
  <si>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</si>
  <si>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</si>
  <si>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</si>
  <si>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</si>
  <si>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</si>
  <si>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</si>
  <si>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</si>
  <si>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</si>
  <si>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</si>
  <si>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</si>
  <si>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</si>
  <si>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</si>
  <si>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</si>
  <si>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</si>
  <si>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</si>
  <si>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</si>
  <si>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</si>
  <si>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</si>
  <si>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</si>
  <si>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</si>
  <si>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</si>
  <si>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</si>
  <si>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</si>
  <si>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</si>
  <si>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</si>
  <si>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</si>
  <si>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</si>
  <si>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</si>
  <si>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</si>
  <si>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</si>
  <si>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</si>
  <si>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</si>
  <si>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</si>
  <si>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</si>
  <si>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</si>
  <si>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</si>
  <si>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</si>
  <si>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</si>
  <si>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</si>
  <si>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</si>
  <si>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</si>
  <si>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</si>
  <si>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</si>
  <si>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</si>
  <si>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</si>
  <si>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</si>
  <si>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</si>
  <si>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</si>
  <si>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</si>
  <si>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</si>
  <si>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</si>
  <si>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</si>
  <si>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</si>
  <si>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</si>
  <si>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</si>
  <si>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</si>
  <si>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</si>
  <si>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</si>
  <si>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</si>
  <si>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</si>
  <si>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</si>
  <si>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</si>
  <si>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</si>
  <si>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</si>
  <si>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</si>
  <si>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</si>
  <si>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</si>
  <si>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</si>
  <si>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</si>
  <si>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</si>
  <si>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</si>
  <si>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</si>
  <si>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</si>
  <si>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</si>
  <si>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</si>
  <si>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</si>
  <si>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</si>
  <si>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</si>
  <si>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</si>
  <si>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</si>
  <si>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</si>
  <si>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</si>
  <si>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</si>
  <si>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</si>
  <si>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</si>
  <si>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</si>
  <si>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</si>
  <si>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</si>
  <si>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</si>
  <si>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</si>
  <si>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</si>
  <si>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</si>
  <si>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</si>
  <si>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</si>
  <si>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</si>
  <si>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</si>
  <si>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</si>
  <si>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</si>
  <si>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</si>
  <si>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</si>
  <si>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</si>
  <si>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</si>
  <si>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</si>
  <si>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</si>
  <si>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</si>
  <si>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</si>
  <si>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</si>
  <si>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</si>
  <si>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</si>
  <si>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</si>
  <si>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</si>
  <si>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</si>
  <si>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</si>
  <si>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</si>
  <si>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</si>
  <si>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</si>
  <si>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</si>
  <si>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</si>
  <si>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</si>
  <si>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</si>
  <si>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</si>
  <si>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</si>
  <si>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</si>
  <si>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</si>
  <si>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</si>
  <si>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</si>
  <si>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</si>
  <si>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</si>
  <si>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</si>
  <si>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</si>
  <si>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</si>
  <si>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</si>
  <si>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</si>
  <si>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</si>
  <si>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</si>
  <si>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</si>
  <si>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</si>
  <si>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</si>
  <si>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</si>
  <si>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</si>
  <si>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</si>
  <si>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</si>
  <si>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</si>
  <si>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</si>
  <si>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</si>
  <si>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</si>
  <si>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</si>
  <si>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</si>
  <si>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</si>
  <si>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</si>
  <si>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</si>
  <si>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</si>
  <si>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</si>
  <si>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</si>
  <si>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</si>
  <si>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</si>
  <si>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</si>
  <si>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</si>
  <si>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</si>
  <si>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</si>
  <si>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</si>
  <si>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</si>
  <si>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</si>
  <si>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</si>
  <si>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</si>
  <si>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</si>
  <si>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</si>
  <si>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</si>
  <si>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</si>
  <si>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</si>
  <si>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</si>
  <si>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</si>
  <si>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</si>
  <si>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</si>
  <si>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</si>
  <si>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</si>
  <si>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</si>
  <si>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</si>
  <si>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</si>
  <si>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</si>
  <si>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</si>
  <si>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</si>
  <si>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</si>
  <si>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</si>
  <si>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</si>
  <si>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</si>
  <si>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</si>
  <si>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</si>
  <si>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</si>
  <si>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</si>
  <si>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</si>
  <si>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</si>
  <si>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</si>
  <si>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</si>
  <si>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</si>
  <si>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</si>
  <si>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</si>
  <si>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</si>
  <si>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</si>
  <si>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</si>
  <si>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</si>
  <si>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</si>
  <si>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</si>
  <si>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</si>
  <si>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</si>
  <si>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</si>
  <si>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</si>
  <si>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</si>
  <si>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</si>
  <si>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</si>
  <si>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</si>
  <si>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</si>
  <si>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</si>
  <si>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</si>
  <si>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</si>
  <si>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</si>
  <si>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</si>
  <si>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</si>
  <si>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</si>
  <si>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</si>
  <si>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</si>
  <si>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</si>
  <si>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</si>
  <si>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</si>
  <si>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</si>
  <si>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</si>
  <si>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</si>
  <si>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</si>
  <si>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</si>
  <si>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</si>
  <si>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</si>
  <si>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</si>
  <si>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</si>
  <si>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</si>
  <si>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</si>
  <si>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</si>
  <si>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</si>
  <si>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</si>
  <si>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</si>
  <si>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</si>
  <si>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</si>
  <si>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</si>
  <si>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</si>
  <si>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</si>
  <si>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</si>
  <si>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</si>
  <si>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</si>
  <si>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</si>
  <si>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</si>
  <si>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</si>
  <si>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</si>
  <si>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</si>
  <si>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</si>
  <si>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</si>
  <si>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</si>
  <si>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</si>
  <si>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</si>
  <si>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</si>
  <si>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</si>
  <si>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</si>
  <si>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</si>
  <si>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</si>
  <si>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</si>
  <si>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</si>
  <si>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</si>
  <si>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</si>
  <si>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</si>
  <si>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</si>
  <si>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</si>
  <si>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</si>
  <si>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</si>
  <si>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</si>
  <si>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</si>
  <si>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</si>
  <si>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</si>
  <si>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</si>
  <si>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</si>
  <si>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</si>
  <si>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</si>
  <si>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</si>
  <si>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</si>
  <si>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</si>
  <si>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</si>
  <si>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</si>
  <si>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</si>
  <si>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</si>
  <si>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</si>
  <si>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</si>
  <si>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</si>
  <si>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</si>
  <si>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</si>
  <si>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</si>
  <si>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</si>
  <si>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</si>
  <si>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</si>
  <si>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</si>
  <si>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</si>
  <si>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</si>
  <si>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</si>
  <si>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</si>
  <si>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</si>
  <si>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</si>
  <si>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</si>
  <si>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</si>
  <si>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</si>
  <si>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</si>
  <si>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</si>
  <si>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</si>
  <si>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</si>
  <si>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</si>
  <si>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</si>
  <si>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</si>
  <si>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</si>
  <si>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</si>
  <si>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</si>
  <si>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</si>
  <si>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</si>
  <si>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</si>
  <si>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</si>
  <si>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</si>
  <si>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</si>
  <si>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</si>
  <si>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</si>
  <si>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</si>
  <si>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</si>
  <si>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</si>
  <si>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</si>
  <si>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</si>
  <si>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</si>
  <si>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</si>
  <si>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</si>
  <si>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</si>
  <si>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</si>
  <si>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</si>
  <si>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</si>
  <si>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</si>
  <si>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</si>
  <si>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</si>
  <si>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</si>
  <si>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</si>
  <si>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</si>
  <si>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</si>
  <si>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</si>
  <si>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</si>
  <si>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</si>
  <si>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</si>
  <si>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</si>
  <si>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</si>
  <si>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</si>
  <si>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</si>
  <si>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</si>
  <si>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</si>
  <si>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</si>
  <si>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</si>
  <si>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</si>
  <si>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</si>
  <si>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</si>
  <si>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</si>
  <si>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</si>
  <si>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</si>
  <si>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</si>
  <si>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</si>
  <si>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</si>
  <si>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</si>
  <si>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</si>
  <si>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</si>
  <si>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</si>
  <si>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</si>
  <si>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</si>
  <si>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</si>
  <si>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</si>
  <si>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</si>
  <si>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</si>
  <si>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</si>
  <si>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</si>
  <si>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</si>
  <si>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</si>
  <si>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</si>
  <si>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</si>
  <si>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</si>
  <si>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</si>
  <si>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</si>
  <si>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</si>
  <si>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</si>
  <si>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</si>
  <si>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</si>
  <si>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</si>
  <si>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</si>
  <si>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</si>
  <si>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</si>
  <si>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</si>
  <si>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</si>
  <si>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</si>
  <si>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</si>
  <si>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</si>
  <si>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</si>
  <si>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</si>
  <si>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</si>
  <si>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</si>
  <si>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</si>
  <si>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</si>
  <si>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</si>
  <si>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</si>
  <si>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</si>
  <si>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</si>
  <si>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</si>
  <si>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</si>
  <si>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</si>
  <si>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</si>
  <si>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</si>
  <si>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</si>
  <si>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</si>
  <si>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</si>
  <si>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</si>
  <si>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</si>
  <si>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</si>
  <si>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</si>
  <si>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</si>
  <si>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</si>
  <si>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</si>
  <si>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</si>
  <si>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</si>
  <si>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</si>
  <si>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</si>
  <si>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</si>
  <si>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</si>
  <si>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</si>
  <si>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</si>
  <si>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</si>
  <si>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</si>
  <si>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</si>
  <si>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</si>
  <si>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</si>
  <si>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</si>
  <si>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</si>
  <si>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</si>
  <si>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</si>
  <si>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</si>
  <si>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</si>
  <si>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</si>
  <si>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</si>
  <si>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</si>
  <si>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</si>
  <si>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</si>
  <si>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</si>
  <si>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</si>
  <si>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</si>
  <si>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</si>
  <si>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</si>
  <si>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</si>
  <si>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</si>
  <si>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</si>
  <si>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</si>
  <si>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</si>
  <si>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</si>
  <si>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</si>
  <si>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</si>
  <si>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</si>
  <si>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</si>
  <si>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</si>
  <si>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</si>
  <si>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</si>
  <si>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</si>
  <si>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</si>
  <si>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</si>
  <si>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</si>
  <si>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</si>
  <si>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</si>
  <si>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</si>
  <si>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</si>
  <si>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</si>
  <si>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</si>
  <si>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</si>
  <si>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</si>
  <si>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</si>
  <si>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</si>
  <si>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</si>
  <si>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</si>
  <si>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</si>
  <si>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</si>
  <si>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</si>
  <si>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</si>
  <si>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</si>
  <si>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</si>
  <si>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</si>
  <si>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</si>
  <si>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</si>
  <si>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</si>
  <si>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</si>
  <si>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</si>
  <si>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</si>
  <si>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</si>
  <si>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</si>
  <si>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</si>
  <si>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</si>
  <si>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</si>
  <si>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</si>
  <si>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</si>
  <si>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</si>
  <si>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</si>
  <si>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</si>
  <si>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</si>
  <si>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</si>
  <si>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</si>
  <si>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</si>
  <si>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</si>
  <si>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</si>
  <si>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</si>
  <si>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</si>
  <si>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</si>
  <si>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</si>
  <si>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</si>
  <si>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</si>
  <si>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</si>
  <si>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</si>
  <si>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</si>
  <si>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</si>
  <si>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</si>
  <si>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</si>
  <si>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</si>
  <si>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</si>
  <si>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</si>
  <si>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</si>
  <si>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</si>
  <si>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</si>
  <si>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</si>
  <si>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</si>
  <si>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</si>
  <si>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</si>
  <si>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</si>
  <si>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</si>
  <si>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</si>
  <si>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</si>
  <si>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</si>
  <si>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</si>
  <si>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</si>
  <si>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</si>
  <si>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</si>
  <si>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</si>
  <si>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</si>
  <si>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</si>
  <si>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</si>
  <si>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</si>
  <si>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</si>
  <si>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</si>
  <si>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</si>
  <si>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</si>
  <si>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</si>
  <si>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</si>
  <si>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</si>
  <si>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</si>
  <si>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</si>
  <si>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</si>
  <si>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</si>
  <si>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</si>
  <si>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</si>
  <si>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</si>
  <si>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</si>
  <si>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</si>
  <si>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</si>
  <si>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</si>
  <si>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</si>
  <si>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</si>
  <si>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</si>
  <si>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</si>
  <si>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</si>
  <si>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</si>
  <si>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</si>
  <si>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</si>
  <si>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</si>
  <si>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</si>
  <si>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</si>
  <si>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</si>
  <si>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</si>
  <si>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</si>
  <si>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</si>
  <si>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</si>
  <si>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</si>
  <si>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</si>
  <si>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</si>
  <si>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</si>
  <si>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</si>
  <si>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</si>
  <si>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</si>
  <si>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</si>
  <si>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</si>
  <si>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</si>
  <si>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</si>
  <si>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</si>
  <si>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</si>
  <si>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</si>
  <si>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</si>
  <si>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</si>
  <si>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</si>
  <si>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</si>
  <si>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</si>
  <si>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</si>
  <si>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</si>
  <si>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</si>
  <si>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</si>
  <si>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</si>
  <si>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</si>
  <si>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</si>
  <si>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</si>
  <si>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</si>
  <si>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</si>
  <si>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</si>
  <si>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</si>
  <si>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</si>
  <si>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</si>
  <si>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</si>
  <si>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</si>
  <si>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</si>
  <si>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</si>
  <si>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</si>
  <si>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</si>
  <si>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</si>
  <si>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</si>
  <si>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</si>
  <si>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</si>
  <si>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</si>
  <si>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</si>
  <si>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</si>
  <si>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</si>
  <si>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</si>
  <si>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</si>
  <si>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</si>
  <si>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</si>
  <si>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</si>
  <si>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</si>
  <si>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</si>
  <si>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</si>
  <si>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</si>
  <si>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</si>
  <si>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</si>
  <si>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</si>
  <si>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</si>
  <si>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</si>
  <si>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</si>
  <si>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</si>
  <si>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</si>
  <si>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</si>
  <si>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</si>
  <si>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</si>
  <si>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</si>
  <si>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</si>
  <si>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</si>
  <si>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</si>
  <si>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</si>
  <si>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</si>
  <si>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</si>
  <si>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</si>
  <si>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</si>
  <si>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</si>
  <si>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</si>
  <si>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</si>
  <si>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</si>
  <si>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</si>
  <si>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</si>
  <si>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</si>
  <si>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</si>
  <si>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</si>
  <si>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</si>
  <si>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</si>
  <si>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</si>
  <si>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</si>
  <si>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</si>
  <si>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</si>
  <si>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</si>
  <si>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</si>
  <si>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</si>
  <si>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</si>
  <si>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</si>
  <si>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</si>
  <si>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</si>
  <si>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</si>
  <si>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</si>
  <si>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</si>
  <si>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</si>
  <si>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</si>
  <si>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</si>
  <si>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</si>
  <si>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</si>
  <si>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</si>
  <si>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</si>
  <si>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</si>
  <si>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</si>
  <si>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</si>
  <si>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</si>
  <si>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</si>
  <si>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</si>
  <si>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</si>
  <si>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</si>
  <si>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</si>
  <si>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</si>
  <si>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</si>
  <si>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</si>
  <si>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</si>
  <si>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</si>
  <si>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</si>
  <si>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</si>
  <si>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</si>
  <si>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</si>
  <si>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</si>
  <si>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</si>
  <si>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</si>
  <si>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</si>
  <si>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</si>
  <si>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</si>
  <si>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</si>
  <si>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</si>
  <si>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</si>
  <si>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</si>
  <si>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</si>
  <si>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</si>
  <si>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</si>
  <si>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</si>
  <si>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</si>
  <si>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</si>
  <si>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</si>
  <si>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</si>
  <si>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</si>
  <si>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</si>
  <si>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</si>
  <si>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</si>
  <si>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</si>
  <si>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</si>
  <si>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</si>
  <si>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</si>
  <si>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</si>
  <si>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</si>
  <si>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</si>
  <si>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</si>
  <si>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</si>
  <si>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</si>
  <si>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</si>
  <si>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</si>
  <si>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</si>
  <si>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</si>
  <si>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</si>
  <si>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</si>
  <si>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</si>
  <si>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</si>
  <si>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</si>
  <si>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</si>
  <si>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</si>
  <si>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</si>
  <si>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</si>
  <si>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</si>
  <si>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</si>
  <si>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</si>
  <si>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</si>
  <si>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</si>
  <si>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</si>
  <si>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</si>
  <si>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</si>
  <si>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</si>
  <si>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</si>
  <si>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</si>
  <si>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</si>
  <si>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</si>
  <si>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</si>
  <si>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</si>
  <si>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</si>
  <si>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</si>
  <si>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</si>
  <si>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</si>
  <si>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</si>
  <si>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</si>
  <si>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</si>
  <si>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</si>
  <si>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</si>
  <si>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</si>
  <si>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</si>
  <si>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</si>
  <si>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</si>
  <si>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</si>
  <si>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</si>
  <si>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</si>
  <si>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</si>
  <si>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</si>
  <si>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</si>
  <si>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</si>
  <si>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</si>
  <si>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</si>
  <si>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</si>
  <si>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</si>
  <si>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</si>
  <si>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</si>
  <si>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</si>
  <si>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</si>
  <si>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</si>
  <si>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</si>
  <si>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</si>
  <si>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</si>
  <si>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</si>
  <si>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</si>
  <si>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</si>
  <si>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</si>
  <si>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</si>
  <si>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</si>
  <si>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</si>
  <si>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</si>
  <si>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</si>
  <si>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</si>
  <si>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</si>
  <si>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</si>
  <si>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</si>
  <si>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</si>
  <si>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</si>
  <si>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</si>
  <si>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</si>
  <si>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</si>
  <si>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</si>
  <si>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</si>
  <si>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</si>
  <si>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</si>
  <si>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</si>
  <si>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</si>
  <si>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</si>
  <si>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</si>
  <si>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</si>
  <si>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</si>
  <si>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</si>
  <si>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</si>
  <si>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</si>
  <si>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</si>
  <si>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</si>
  <si>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</si>
  <si>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</si>
  <si>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</si>
  <si>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</si>
  <si>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</si>
  <si>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</si>
  <si>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</si>
  <si>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</si>
  <si>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</si>
  <si>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</si>
  <si>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</si>
  <si>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</si>
  <si>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</si>
  <si>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</si>
  <si>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</si>
  <si>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</si>
  <si>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</si>
  <si>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</si>
  <si>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</si>
  <si>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</si>
  <si>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</si>
  <si>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</si>
  <si>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</si>
  <si>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</si>
  <si>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</si>
  <si>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</si>
  <si>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</si>
  <si>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</si>
  <si>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</si>
  <si>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</si>
  <si>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</si>
  <si>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</si>
  <si>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</si>
  <si>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</si>
  <si>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</si>
  <si>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</si>
  <si>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</si>
  <si>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</si>
  <si>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</si>
  <si>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</si>
  <si>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</si>
  <si>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</si>
  <si>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</si>
  <si>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</si>
  <si>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</si>
  <si>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</si>
  <si>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</si>
  <si>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</si>
  <si>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</si>
  <si>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</si>
  <si>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</si>
  <si>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</si>
  <si>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</si>
  <si>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</si>
  <si>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</si>
  <si>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</si>
  <si>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</si>
  <si>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</si>
  <si>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</si>
  <si>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</si>
  <si>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</si>
  <si>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</si>
  <si>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</si>
  <si>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</si>
  <si>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</si>
  <si>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</si>
  <si>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</si>
  <si>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</si>
  <si>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</si>
  <si>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</si>
  <si>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</si>
  <si>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</si>
  <si>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</si>
  <si>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</si>
  <si>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</si>
  <si>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</si>
  <si>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</si>
  <si>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</si>
  <si>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</si>
  <si>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</si>
  <si>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</si>
  <si>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</si>
  <si>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</si>
  <si>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</si>
  <si>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</si>
  <si>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</si>
  <si>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</si>
  <si>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</si>
  <si>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</si>
  <si>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</si>
  <si>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</si>
  <si>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</si>
  <si>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</si>
  <si>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</si>
  <si>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</si>
  <si>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</si>
  <si>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</si>
  <si>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</si>
  <si>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</si>
  <si>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</si>
  <si>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</si>
  <si>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</si>
  <si>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</si>
  <si>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</si>
  <si>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</si>
  <si>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</si>
  <si>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</si>
  <si>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</si>
  <si>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</si>
  <si>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</si>
  <si>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</si>
  <si>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</si>
  <si>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</si>
  <si>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</si>
  <si>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</si>
  <si>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</si>
  <si>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</si>
  <si>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</si>
  <si>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</si>
  <si>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</si>
  <si>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</si>
  <si>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</si>
  <si>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</si>
  <si>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</si>
  <si>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</si>
  <si>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</si>
  <si>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</si>
  <si>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</si>
  <si>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</si>
  <si>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</si>
  <si>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</si>
  <si>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</si>
  <si>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</si>
  <si>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</si>
  <si>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</si>
  <si>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</si>
  <si>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</si>
  <si>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</si>
  <si>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</si>
  <si>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</si>
  <si>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</si>
  <si>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</si>
  <si>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</si>
  <si>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</si>
  <si>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</si>
  <si>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</si>
  <si>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</si>
  <si>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</si>
  <si>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</si>
  <si>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</si>
  <si>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</si>
  <si>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</si>
  <si>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</si>
  <si>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</si>
  <si>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</si>
  <si>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</si>
  <si>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</si>
  <si>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</si>
  <si>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</si>
  <si>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</si>
  <si>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</si>
  <si>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</si>
  <si>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</si>
  <si>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</si>
  <si>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</si>
  <si>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</si>
  <si>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</si>
  <si>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</si>
  <si>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</si>
  <si>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</si>
  <si>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</si>
  <si>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</si>
  <si>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</si>
  <si>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</si>
  <si>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</si>
  <si>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</si>
  <si>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</si>
  <si>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</si>
  <si>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</si>
  <si>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</si>
  <si>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</si>
  <si>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</si>
  <si>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</si>
  <si>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</si>
  <si>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</si>
  <si>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</si>
  <si>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</si>
  <si>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</si>
  <si>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</si>
  <si>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</si>
  <si>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</si>
  <si>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</si>
  <si>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</si>
  <si>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</si>
  <si>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</si>
  <si>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</si>
  <si>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</si>
  <si>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</si>
  <si>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</si>
  <si>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</si>
  <si>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</si>
  <si>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</si>
  <si>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</si>
  <si>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</si>
  <si>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</si>
  <si>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</si>
  <si>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</si>
  <si>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</si>
  <si>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</si>
  <si>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</si>
  <si>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</si>
  <si>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</si>
  <si>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</si>
  <si>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</si>
  <si>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</si>
  <si>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</si>
  <si>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</si>
  <si>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</si>
  <si>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</si>
  <si>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</si>
  <si>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</si>
  <si>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</si>
  <si>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</si>
  <si>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</si>
  <si>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</si>
  <si>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</si>
  <si>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</si>
  <si>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</si>
  <si>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</si>
  <si>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</si>
  <si>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</si>
  <si>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</si>
  <si>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</si>
  <si>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</si>
  <si>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</si>
  <si>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</si>
  <si>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</si>
  <si>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</si>
  <si>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</si>
  <si>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</si>
  <si>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</si>
  <si>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</si>
  <si>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</si>
  <si>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</si>
  <si>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</si>
  <si>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</si>
  <si>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</si>
  <si>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</si>
  <si>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</si>
  <si>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</si>
  <si>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</si>
  <si>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</si>
  <si>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</si>
  <si>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</si>
  <si>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</si>
  <si>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</si>
  <si>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</si>
  <si>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</si>
  <si>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</si>
  <si>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</si>
  <si>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</si>
  <si>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</si>
  <si>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</si>
  <si>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</si>
  <si>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</si>
  <si>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</si>
  <si>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</si>
  <si>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</si>
  <si>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</si>
  <si>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</si>
  <si>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</si>
  <si>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</si>
  <si>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</si>
  <si>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</si>
  <si>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</si>
  <si>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</si>
  <si>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</si>
  <si>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</si>
  <si>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</si>
  <si>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</si>
  <si>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</si>
  <si>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</si>
  <si>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</si>
  <si>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</si>
  <si>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</si>
  <si>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</si>
  <si>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</si>
  <si>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</si>
  <si>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</si>
  <si>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</si>
  <si>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</si>
  <si>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</si>
  <si>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</si>
  <si>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</si>
  <si>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</si>
  <si>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</si>
  <si>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</si>
  <si>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</si>
  <si>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</si>
  <si>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</si>
  <si>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</si>
  <si>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</si>
  <si>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</si>
  <si>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</si>
  <si>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</si>
  <si>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</si>
  <si>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</si>
  <si>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</si>
  <si>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</si>
  <si>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</si>
  <si>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</si>
  <si>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</si>
  <si>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</si>
  <si>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</si>
  <si>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</si>
  <si>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</si>
  <si>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</si>
  <si>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</si>
  <si>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</si>
  <si>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</si>
  <si>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</si>
  <si>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</si>
  <si>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</si>
  <si>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</si>
  <si>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</si>
  <si>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</si>
  <si>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</si>
  <si>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</si>
  <si>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</si>
  <si>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</si>
  <si>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</si>
  <si>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</si>
  <si>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</si>
  <si>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</si>
  <si>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</si>
  <si>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</si>
  <si>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</si>
  <si>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</si>
  <si>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</si>
  <si>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</si>
  <si>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</si>
  <si>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</si>
  <si>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</si>
  <si>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</si>
  <si>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</si>
  <si>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</si>
  <si>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</si>
  <si>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</si>
  <si>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</si>
  <si>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</si>
  <si>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</si>
  <si>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</si>
  <si>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</si>
  <si>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</si>
  <si>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</si>
  <si>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</si>
  <si>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</si>
  <si>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</si>
  <si>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</si>
  <si>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</si>
  <si>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</si>
  <si>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</si>
  <si>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</si>
  <si>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</si>
  <si>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</si>
  <si>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</si>
  <si>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</si>
  <si>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</si>
  <si>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</si>
  <si>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</si>
  <si>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</si>
  <si>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</si>
  <si>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</si>
  <si>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</si>
  <si>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</si>
  <si>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</si>
  <si>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</si>
  <si>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</si>
  <si>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</si>
  <si>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</si>
  <si>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</si>
  <si>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</si>
  <si>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</si>
  <si>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</si>
  <si>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</si>
  <si>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</si>
  <si>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</si>
  <si>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</si>
  <si>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</si>
  <si>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</si>
  <si>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</si>
  <si>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</si>
  <si>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</si>
  <si>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</si>
  <si>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</si>
  <si>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</si>
  <si>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</si>
  <si>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</si>
  <si>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</si>
  <si>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</si>
  <si>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</si>
  <si>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</si>
  <si>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</si>
  <si>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</si>
  <si>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</si>
  <si>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</si>
  <si>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</si>
  <si>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</si>
  <si>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</si>
  <si>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</si>
  <si>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</si>
  <si>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</si>
  <si>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</si>
  <si>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</si>
  <si>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</si>
  <si>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</si>
  <si>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</si>
  <si>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</si>
  <si>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</si>
  <si>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</si>
  <si>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</si>
  <si>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</si>
  <si>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</si>
  <si>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</si>
  <si>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</si>
  <si>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</si>
  <si>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</si>
  <si>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</si>
  <si>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</si>
  <si>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</si>
  <si>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</si>
  <si>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</si>
  <si>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</si>
  <si>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</si>
  <si>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</si>
  <si>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</si>
  <si>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</si>
  <si>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</si>
  <si>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</si>
  <si>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</si>
  <si>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</si>
  <si>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</si>
  <si>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</si>
  <si>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</si>
  <si>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</si>
  <si>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</si>
  <si>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</si>
  <si>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</si>
  <si>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</si>
  <si>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</si>
  <si>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</si>
  <si>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</si>
  <si>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</si>
  <si>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</si>
  <si>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</si>
  <si>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</si>
  <si>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</si>
  <si>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</si>
  <si>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</si>
  <si>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</si>
  <si>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</si>
  <si>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</si>
  <si>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</si>
  <si>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</si>
  <si>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</si>
  <si>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</si>
  <si>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</si>
  <si>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</si>
  <si>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</si>
  <si>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</si>
  <si>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</si>
  <si>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</si>
  <si>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</si>
  <si>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</si>
  <si>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</si>
  <si>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</si>
  <si>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</si>
  <si>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</si>
  <si>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</si>
  <si>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</si>
  <si>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</si>
  <si>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</si>
  <si>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</si>
  <si>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</si>
  <si>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</si>
  <si>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</si>
  <si>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</si>
  <si>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</si>
  <si>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</si>
  <si>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</si>
  <si>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</si>
  <si>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</si>
  <si>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</si>
  <si>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</si>
  <si>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</si>
  <si>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</si>
  <si>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</si>
  <si>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</si>
  <si>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</si>
  <si>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</si>
  <si>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</si>
  <si>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</si>
  <si>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</si>
  <si>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</si>
  <si>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</si>
  <si>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</si>
  <si>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</si>
  <si>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</si>
  <si>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</si>
  <si>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</si>
  <si>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</si>
  <si>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</si>
  <si>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</si>
  <si>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</si>
  <si>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</si>
  <si>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</si>
  <si>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</si>
  <si>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</si>
  <si>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</si>
  <si>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</si>
  <si>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</si>
  <si>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</si>
  <si>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</si>
  <si>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</si>
  <si>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</si>
  <si>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</si>
  <si>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</si>
  <si>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</si>
  <si>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</si>
  <si>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</si>
  <si>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</si>
  <si>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</si>
  <si>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</si>
  <si>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</si>
  <si>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</si>
  <si>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</si>
  <si>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</si>
  <si>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</si>
  <si>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</si>
  <si>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</si>
  <si>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</si>
  <si>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</si>
  <si>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</si>
  <si>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</si>
  <si>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</si>
  <si>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</si>
  <si>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</si>
  <si>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</si>
  <si>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</si>
  <si>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</si>
  <si>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</si>
  <si>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</si>
  <si>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</si>
  <si>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</si>
  <si>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</si>
  <si>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</si>
  <si>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</si>
  <si>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</si>
  <si>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</si>
  <si>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</si>
  <si>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</si>
  <si>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</si>
  <si>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</si>
  <si>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</si>
  <si>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</si>
  <si>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</si>
  <si>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</si>
  <si>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</si>
  <si>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</si>
  <si>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</si>
  <si>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</si>
  <si>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</si>
  <si>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</si>
  <si>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</si>
  <si>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</si>
  <si>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</si>
  <si>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</si>
  <si>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</si>
  <si>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</si>
  <si>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</si>
  <si>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</si>
  <si>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</si>
  <si>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</si>
  <si>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</si>
  <si>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</si>
  <si>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</si>
  <si>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</si>
  <si>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</si>
  <si>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</si>
  <si>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</si>
  <si>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</si>
  <si>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</si>
  <si>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</si>
  <si>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</si>
  <si>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</si>
  <si>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</si>
  <si>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</si>
  <si>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</si>
  <si>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</si>
  <si>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</si>
  <si>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</si>
  <si>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</si>
  <si>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</si>
  <si>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</si>
  <si>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</si>
  <si>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</si>
  <si>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</si>
  <si>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</si>
  <si>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</si>
  <si>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</si>
  <si>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</si>
  <si>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</si>
  <si>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</si>
  <si>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</si>
  <si>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</si>
  <si>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</si>
  <si>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</si>
  <si>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</si>
  <si>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</si>
  <si>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</si>
  <si>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</si>
  <si>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</si>
  <si>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</si>
  <si>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</si>
  <si>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</si>
  <si>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</si>
  <si>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</si>
  <si>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</si>
  <si>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</si>
  <si>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</si>
  <si>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</si>
  <si>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</si>
  <si>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</si>
  <si>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</si>
  <si>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</si>
  <si>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</si>
  <si>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</si>
  <si>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</si>
  <si>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</si>
  <si>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</si>
  <si>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</si>
  <si>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</si>
  <si>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</si>
  <si>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</si>
  <si>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</si>
  <si>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</si>
  <si>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</si>
  <si>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</si>
  <si>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</si>
  <si>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</si>
  <si>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</si>
  <si>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</si>
  <si>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</si>
  <si>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</si>
  <si>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</si>
  <si>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</si>
  <si>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</si>
  <si>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</si>
  <si>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</si>
  <si>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</si>
  <si>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</si>
  <si>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</si>
  <si>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</si>
  <si>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</si>
  <si>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</si>
  <si>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</si>
  <si>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</si>
  <si>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</si>
  <si>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</si>
  <si>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</si>
  <si>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</si>
  <si>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</si>
  <si>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</si>
  <si>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</si>
  <si>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</si>
  <si>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</si>
  <si>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</si>
  <si>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</si>
  <si>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</si>
  <si>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</si>
  <si>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</si>
  <si>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</si>
  <si>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</si>
  <si>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</si>
  <si>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</si>
  <si>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</si>
  <si>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</si>
  <si>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</si>
  <si>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</si>
  <si>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</si>
  <si>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</si>
  <si>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</si>
  <si>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</si>
  <si>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</si>
  <si>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</si>
  <si>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</si>
  <si>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</si>
  <si>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</si>
  <si>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</si>
  <si>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</si>
  <si>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</si>
  <si>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</si>
  <si>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</si>
  <si>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</si>
  <si>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</si>
  <si>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</si>
  <si>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</si>
  <si>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</si>
  <si>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</si>
  <si>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</si>
  <si>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</si>
  <si>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</si>
  <si>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</si>
  <si>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</si>
  <si>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</si>
  <si>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</si>
  <si>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</si>
  <si>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</si>
  <si>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</si>
  <si>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</si>
  <si>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</si>
  <si>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</si>
  <si>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</si>
  <si>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</si>
  <si>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</si>
  <si>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</si>
  <si>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</si>
  <si>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</si>
  <si>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</si>
  <si>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</si>
  <si>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</si>
  <si>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</si>
  <si>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</si>
  <si>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</si>
  <si>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</si>
  <si>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</si>
  <si>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</si>
  <si>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</si>
  <si>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</si>
  <si>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</si>
  <si>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</si>
  <si>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</si>
  <si>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</si>
  <si>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</si>
  <si>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</si>
  <si>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</si>
  <si>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</si>
  <si>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</si>
  <si>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</si>
  <si>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</si>
  <si>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</si>
  <si>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</si>
  <si>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</si>
  <si>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</si>
  <si>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</si>
  <si>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</si>
  <si>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</si>
  <si>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</si>
  <si>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</si>
  <si>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</si>
  <si>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</si>
  <si>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</si>
  <si>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</si>
  <si>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</si>
  <si>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</si>
  <si>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</si>
  <si>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</si>
  <si>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</si>
  <si>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</si>
  <si>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</si>
  <si>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</si>
  <si>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</si>
  <si>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</si>
  <si>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</si>
  <si>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</si>
  <si>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</si>
  <si>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</si>
  <si>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</si>
  <si>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</si>
  <si>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</si>
  <si>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</si>
  <si>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</si>
  <si>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</si>
  <si>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</si>
  <si>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</si>
  <si>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</si>
  <si>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</si>
  <si>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</si>
  <si>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</si>
  <si>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</si>
  <si>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</si>
  <si>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</si>
  <si>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</si>
  <si>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</si>
  <si>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</si>
  <si>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</si>
  <si>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</si>
  <si>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</si>
  <si>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</si>
  <si>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</si>
  <si>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</si>
  <si>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</si>
  <si>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</si>
  <si>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</si>
  <si>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</si>
  <si>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</si>
  <si>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</si>
  <si>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</si>
  <si>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</si>
  <si>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</si>
  <si>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</si>
  <si>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</si>
  <si>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</si>
  <si>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</si>
  <si>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</si>
  <si>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</si>
  <si>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</si>
  <si>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</si>
  <si>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</si>
  <si>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</si>
  <si>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</si>
  <si>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</si>
  <si>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</si>
  <si>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</si>
  <si>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</si>
  <si>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</si>
  <si>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</si>
  <si>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</si>
  <si>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</si>
  <si>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</si>
  <si>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</si>
  <si>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</si>
  <si>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</si>
  <si>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</si>
  <si>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</si>
  <si>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</si>
  <si>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</si>
  <si>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</si>
  <si>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</si>
  <si>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</si>
  <si>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</si>
  <si>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</si>
  <si>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</si>
  <si>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</si>
  <si>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</si>
  <si>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</si>
  <si>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</si>
  <si>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</si>
  <si>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</si>
  <si>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</si>
  <si>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</si>
  <si>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</si>
  <si>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</si>
  <si>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</si>
  <si>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</si>
  <si>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</si>
  <si>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</si>
  <si>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</si>
  <si>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</si>
  <si>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</si>
  <si>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</si>
  <si>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</si>
  <si>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</si>
  <si>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</si>
  <si>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</si>
  <si>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</si>
  <si>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</si>
  <si>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</si>
  <si>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</si>
  <si>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</si>
  <si>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</si>
  <si>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</si>
  <si>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</si>
  <si>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</si>
  <si>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</si>
  <si>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</si>
  <si>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</si>
  <si>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</si>
  <si>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</si>
  <si>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</si>
  <si>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</si>
  <si>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</si>
  <si>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</si>
  <si>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</si>
  <si>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</si>
  <si>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</si>
  <si>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</si>
  <si>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</si>
  <si>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</si>
  <si>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</si>
  <si>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</si>
  <si>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</si>
  <si>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</si>
  <si>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</si>
  <si>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</si>
  <si>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</si>
  <si>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</si>
  <si>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</si>
  <si>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</si>
  <si>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</si>
  <si>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</si>
  <si>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</si>
  <si>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</si>
  <si>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</si>
  <si>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</si>
  <si>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</si>
  <si>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</si>
  <si>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</si>
  <si>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</si>
  <si>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</si>
  <si>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</si>
  <si>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</si>
  <si>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</si>
  <si>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</si>
  <si>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</si>
  <si>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</si>
  <si>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</si>
  <si>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</si>
  <si>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</si>
  <si>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</si>
  <si>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</si>
  <si>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</si>
  <si>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</si>
  <si>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</si>
  <si>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</si>
  <si>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</si>
  <si>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</si>
  <si>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</si>
  <si>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</si>
  <si>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</si>
  <si>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</si>
  <si>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</si>
  <si>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</si>
  <si>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</si>
  <si>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</si>
  <si>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</si>
  <si>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</si>
  <si>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</si>
  <si>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</si>
  <si>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</si>
  <si>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</si>
  <si>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</si>
  <si>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</si>
  <si>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</si>
  <si>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</si>
  <si>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</si>
  <si>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</si>
  <si>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</si>
  <si>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</si>
  <si>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</si>
  <si>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</si>
  <si>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</si>
  <si>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</si>
  <si>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</si>
  <si>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</si>
  <si>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</si>
  <si>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</si>
  <si>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</si>
  <si>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</si>
  <si>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</si>
  <si>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</si>
  <si>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</si>
  <si>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</si>
  <si>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</si>
  <si>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</si>
  <si>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</si>
  <si>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</si>
  <si>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</si>
  <si>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</si>
  <si>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</si>
  <si>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</si>
  <si>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</si>
  <si>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</si>
  <si>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</si>
  <si>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</si>
  <si>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</si>
  <si>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</si>
  <si>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</si>
  <si>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</si>
  <si>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</si>
  <si>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</si>
  <si>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</si>
  <si>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</si>
  <si>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</si>
  <si>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</si>
  <si>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</si>
  <si>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</si>
  <si>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</si>
  <si>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</si>
  <si>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</si>
  <si>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</si>
  <si>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</si>
  <si>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</si>
  <si>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</si>
  <si>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</si>
  <si>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</si>
  <si>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</si>
  <si>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</si>
  <si>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</si>
  <si>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</si>
  <si>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</si>
  <si>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</si>
  <si>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</si>
  <si>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</si>
  <si>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</si>
  <si>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</si>
  <si>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</si>
  <si>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</si>
  <si>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</si>
  <si>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</si>
  <si>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</si>
  <si>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</si>
  <si>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</si>
  <si>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</si>
  <si>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</si>
  <si>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</si>
  <si>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</si>
  <si>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</si>
  <si>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</si>
  <si>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</si>
  <si>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</si>
  <si>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</si>
  <si>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</si>
  <si>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</si>
  <si>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</si>
  <si>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</si>
  <si>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</si>
  <si>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</si>
  <si>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</si>
  <si>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</si>
  <si>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</si>
  <si>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</si>
  <si>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</si>
  <si>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</si>
  <si>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</si>
  <si>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</si>
  <si>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</si>
  <si>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</si>
  <si>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</si>
  <si>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</si>
  <si>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</si>
  <si>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</si>
  <si>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</si>
  <si>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</si>
  <si>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</si>
  <si>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</si>
  <si>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</si>
  <si>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</si>
  <si>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</si>
  <si>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</si>
  <si>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</si>
  <si>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</si>
  <si>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</si>
  <si>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</si>
  <si>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</si>
  <si>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</si>
  <si>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</si>
  <si>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</si>
  <si>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</si>
  <si>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</si>
  <si>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</si>
  <si>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</si>
  <si>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</si>
  <si>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</si>
  <si>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</si>
  <si>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</si>
  <si>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</si>
  <si>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</si>
  <si>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</si>
  <si>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</si>
  <si>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</si>
  <si>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</si>
  <si>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</si>
  <si>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</si>
  <si>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</si>
  <si>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</si>
  <si>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</si>
  <si>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</si>
  <si>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</si>
  <si>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</si>
  <si>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</si>
  <si>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</si>
  <si>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</si>
  <si>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</si>
  <si>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</si>
  <si>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</si>
  <si>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</si>
  <si>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</si>
  <si>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</si>
  <si>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</si>
  <si>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</si>
  <si>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</si>
  <si>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</si>
  <si>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</si>
  <si>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</si>
  <si>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</si>
  <si>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</si>
  <si>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</si>
  <si>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</si>
  <si>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</si>
  <si>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</si>
  <si>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</si>
  <si>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</si>
  <si>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</si>
  <si>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</si>
  <si>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</si>
  <si>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</si>
  <si>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</si>
  <si>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</si>
  <si>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</si>
  <si>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</si>
  <si>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</si>
  <si>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</si>
  <si>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</si>
  <si>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</si>
  <si>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</si>
  <si>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</si>
  <si>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</si>
  <si>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</si>
  <si>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</si>
  <si>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</si>
  <si>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</si>
  <si>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</si>
  <si>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</si>
  <si>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</si>
  <si>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</si>
  <si>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</si>
  <si>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</si>
  <si>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</si>
  <si>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</si>
  <si>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</si>
  <si>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</si>
  <si>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</si>
  <si>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</si>
  <si>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</si>
  <si>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</si>
  <si>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</si>
  <si>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</si>
  <si>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</si>
  <si>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</si>
  <si>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</si>
  <si>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</si>
  <si>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</si>
  <si>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</si>
  <si>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</si>
  <si>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</si>
  <si>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</si>
  <si>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</si>
  <si>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</si>
  <si>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</si>
  <si>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</si>
  <si>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</si>
  <si>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</si>
  <si>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</si>
  <si>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</si>
  <si>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</si>
  <si>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</si>
  <si>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</si>
  <si>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</si>
  <si>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</si>
  <si>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</si>
  <si>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</si>
  <si>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</si>
  <si>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</si>
  <si>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</si>
  <si>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</si>
  <si>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</si>
  <si>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</si>
  <si>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</si>
  <si>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</si>
  <si>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</si>
  <si>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</si>
  <si>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</si>
  <si>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</si>
  <si>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</si>
  <si>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</si>
  <si>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</si>
  <si>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</si>
  <si>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</si>
  <si>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</si>
  <si>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</si>
  <si>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</si>
  <si>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</si>
  <si>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</si>
  <si>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</si>
  <si>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</si>
  <si>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</si>
  <si>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</si>
  <si>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</si>
  <si>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</si>
  <si>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</si>
  <si>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</si>
  <si>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</si>
  <si>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</si>
  <si>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</si>
  <si>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</si>
  <si>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</si>
  <si>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</si>
  <si>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</si>
  <si>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</si>
  <si>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</si>
  <si>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</si>
  <si>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</si>
  <si>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</si>
  <si>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</si>
  <si>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</si>
  <si>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</si>
  <si>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</si>
  <si>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</si>
  <si>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</si>
  <si>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</si>
  <si>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</si>
  <si>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</si>
  <si>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</si>
  <si>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</si>
  <si>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</si>
  <si>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</si>
  <si>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</si>
  <si>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</si>
  <si>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</si>
  <si>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</si>
  <si>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</si>
  <si>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</si>
  <si>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</si>
  <si>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</si>
  <si>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</si>
  <si>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</si>
  <si>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</si>
  <si>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</si>
  <si>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</si>
  <si>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</si>
  <si>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</si>
  <si>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</si>
  <si>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</si>
  <si>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</si>
  <si>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</si>
  <si>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</si>
  <si>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</si>
  <si>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</si>
  <si>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</si>
  <si>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</si>
  <si>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</si>
  <si>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</si>
  <si>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</si>
  <si>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</si>
  <si>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</si>
  <si>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</si>
  <si>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</si>
  <si>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</si>
  <si>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</si>
  <si>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</si>
  <si>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</si>
  <si>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</si>
  <si>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</si>
  <si>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</si>
  <si>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</si>
  <si>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</si>
  <si>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</si>
  <si>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</si>
  <si>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</si>
  <si>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</si>
  <si>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</si>
  <si>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</si>
  <si>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</si>
  <si>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</si>
  <si>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</si>
  <si>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</si>
  <si>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</si>
  <si>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</si>
  <si>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</si>
  <si>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</si>
  <si>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</si>
  <si>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</si>
  <si>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</si>
  <si>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</si>
  <si>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</si>
  <si>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</si>
  <si>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</si>
  <si>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</si>
  <si>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</si>
  <si>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</si>
  <si>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</si>
  <si>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</si>
  <si>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</si>
  <si>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</si>
  <si>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</si>
  <si>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</si>
  <si>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</si>
  <si>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</si>
  <si>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</si>
  <si>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</si>
  <si>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</si>
  <si>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</si>
  <si>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</si>
  <si>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</si>
  <si>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</si>
  <si>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</si>
  <si>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</si>
  <si>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</si>
  <si>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</si>
  <si>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</si>
  <si>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</si>
  <si>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</si>
  <si>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</si>
  <si>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</si>
  <si>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</si>
  <si>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</si>
  <si>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</si>
  <si>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</si>
  <si>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</si>
  <si>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</si>
  <si>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</si>
  <si>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</si>
  <si>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</si>
  <si>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</si>
  <si>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</si>
  <si>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</si>
  <si>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</si>
  <si>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</si>
  <si>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</si>
  <si>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</si>
  <si>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</si>
  <si>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</si>
  <si>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</si>
  <si>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</si>
  <si>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</si>
  <si>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</si>
  <si>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</si>
  <si>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</si>
  <si>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</si>
  <si>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</si>
  <si>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</si>
  <si>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</si>
  <si>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</si>
  <si>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</si>
  <si>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</si>
  <si>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</si>
  <si>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</si>
  <si>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</si>
  <si>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</si>
  <si>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</si>
  <si>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</si>
  <si>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</si>
  <si>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</si>
  <si>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</si>
  <si>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</si>
  <si>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</si>
  <si>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</si>
  <si>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</si>
  <si>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</si>
  <si>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</si>
  <si>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</si>
  <si>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</si>
  <si>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</si>
  <si>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</si>
  <si>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</si>
  <si>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</si>
  <si>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</si>
  <si>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</si>
  <si>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</si>
  <si>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</si>
  <si>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</si>
  <si>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</si>
  <si>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</si>
  <si>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</si>
  <si>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</si>
  <si>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</si>
  <si>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</si>
  <si>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</si>
  <si>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</si>
  <si>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</si>
  <si>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</si>
  <si>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</si>
  <si>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</si>
  <si>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</si>
  <si>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</si>
  <si>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</si>
  <si>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</si>
  <si>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</si>
  <si>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</si>
  <si>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</si>
  <si>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</si>
  <si>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</si>
  <si>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</si>
  <si>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</si>
  <si>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</si>
  <si>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</si>
  <si>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</si>
  <si>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</si>
  <si>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</si>
  <si>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</si>
  <si>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</si>
  <si>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</si>
  <si>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</si>
  <si>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</si>
  <si>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</si>
  <si>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</si>
  <si>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</si>
  <si>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</si>
  <si>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</si>
  <si>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</si>
  <si>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</si>
  <si>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</si>
  <si>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</si>
  <si>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</si>
  <si>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</si>
  <si>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</si>
  <si>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</si>
  <si>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</si>
  <si>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</si>
  <si>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</si>
  <si>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</si>
  <si>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</si>
  <si>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</si>
  <si>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</si>
  <si>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</si>
  <si>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</si>
  <si>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</si>
  <si>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</si>
  <si>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</si>
  <si>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</si>
  <si>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</si>
  <si>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</si>
  <si>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</si>
  <si>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</si>
  <si>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</si>
  <si>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</si>
  <si>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</si>
  <si>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</si>
  <si>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</si>
  <si>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</si>
  <si>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</si>
  <si>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</si>
  <si>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</si>
  <si>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</si>
  <si>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</si>
  <si>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</si>
  <si>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</si>
  <si>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</si>
  <si>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</si>
  <si>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</si>
  <si>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</si>
  <si>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</si>
  <si>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</si>
  <si>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</si>
  <si>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</si>
  <si>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</si>
  <si>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</si>
  <si>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</si>
  <si>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</si>
  <si>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</si>
  <si>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</si>
  <si>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</si>
  <si>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</si>
  <si>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</si>
  <si>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</si>
  <si>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</si>
  <si>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</si>
  <si>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</si>
  <si>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</si>
  <si>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</si>
  <si>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</si>
  <si>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</si>
  <si>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</si>
  <si>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</si>
  <si>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</si>
  <si>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</si>
  <si>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</si>
  <si>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</si>
  <si>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</si>
  <si>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</si>
  <si>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</si>
  <si>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</si>
  <si>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</si>
  <si>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</si>
  <si>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</si>
  <si>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</si>
  <si>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</si>
  <si>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</si>
  <si>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</si>
  <si>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</si>
  <si>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</si>
  <si>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</si>
  <si>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</si>
  <si>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</si>
  <si>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</si>
  <si>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</si>
  <si>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</si>
  <si>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</si>
  <si>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</si>
  <si>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</si>
  <si>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</si>
  <si>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</si>
  <si>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</si>
  <si>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</si>
  <si>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</si>
  <si>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</si>
  <si>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</si>
  <si>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</si>
  <si>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</si>
  <si>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</si>
  <si>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</si>
  <si>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</si>
  <si>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</si>
  <si>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</si>
  <si>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</si>
  <si>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</si>
  <si>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</si>
  <si>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</si>
  <si>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</si>
  <si>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</si>
  <si>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</si>
  <si>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</si>
  <si>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</si>
  <si>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</si>
  <si>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</si>
  <si>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</si>
  <si>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</si>
  <si>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</si>
  <si>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</si>
  <si>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</si>
  <si>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</si>
  <si>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</si>
  <si>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</si>
  <si>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</si>
  <si>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</si>
  <si>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</si>
  <si>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</si>
  <si>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</si>
  <si>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</si>
  <si>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</si>
  <si>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</si>
  <si>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</si>
  <si>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</si>
  <si>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</si>
  <si>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</si>
  <si>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</si>
  <si>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</si>
  <si>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</si>
  <si>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</si>
  <si>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</si>
  <si>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</si>
  <si>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</si>
  <si>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</si>
  <si>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</si>
  <si>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</si>
  <si>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</si>
  <si>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</si>
  <si>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</si>
  <si>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</si>
  <si>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</si>
  <si>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</si>
  <si>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</si>
  <si>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</si>
  <si>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</si>
  <si>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</si>
  <si>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</si>
  <si>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</si>
  <si>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</si>
  <si>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</si>
  <si>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</si>
  <si>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</si>
  <si>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</si>
  <si>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</si>
  <si>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</si>
  <si>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</si>
  <si>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</si>
  <si>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</si>
  <si>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</si>
  <si>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</si>
  <si>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</si>
  <si>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</si>
  <si>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</si>
  <si>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</si>
  <si>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</si>
  <si>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</si>
  <si>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</si>
  <si>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</si>
  <si>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</si>
  <si>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</si>
  <si>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</si>
  <si>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</si>
  <si>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</si>
  <si>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</si>
  <si>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</si>
  <si>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</si>
  <si>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</si>
  <si>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</si>
  <si>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</si>
  <si>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</si>
  <si>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</si>
  <si>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</si>
  <si>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</si>
  <si>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</si>
  <si>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</si>
  <si>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</si>
  <si>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</si>
  <si>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</si>
  <si>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</si>
  <si>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</si>
  <si>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</si>
  <si>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</si>
  <si>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</si>
  <si>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</si>
  <si>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</si>
  <si>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</si>
  <si>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</si>
  <si>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</si>
  <si>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</si>
  <si>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</si>
  <si>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</si>
  <si>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</si>
  <si>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</si>
  <si>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</si>
  <si>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</si>
  <si>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</si>
  <si>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</si>
  <si>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</si>
  <si>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</si>
  <si>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</si>
  <si>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</si>
  <si>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</si>
  <si>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</si>
  <si>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</si>
  <si>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</si>
  <si>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</si>
  <si>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</si>
  <si>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</si>
  <si>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</si>
  <si>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</si>
  <si>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</si>
  <si>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</si>
  <si>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</si>
  <si>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</si>
  <si>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</si>
  <si>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</si>
  <si>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</si>
  <si>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</si>
  <si>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</si>
  <si>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</si>
  <si>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</si>
  <si>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</si>
  <si>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</si>
  <si>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</si>
  <si>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</si>
  <si>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</si>
  <si>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</si>
  <si>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</si>
  <si>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</si>
  <si>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</si>
  <si>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</si>
  <si>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</si>
  <si>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</si>
  <si>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</si>
  <si>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</si>
  <si>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</si>
  <si>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</si>
  <si>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</si>
  <si>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</si>
  <si>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</si>
  <si>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</si>
  <si>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</si>
  <si>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</si>
  <si>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</si>
  <si>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</si>
  <si>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</si>
  <si>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</si>
  <si>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</si>
  <si>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</si>
  <si>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</si>
  <si>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</si>
  <si>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</si>
  <si>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</si>
  <si>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</si>
  <si>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</si>
  <si>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</si>
  <si>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</si>
  <si>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</si>
  <si>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</si>
  <si>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</si>
  <si>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</si>
  <si>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</si>
  <si>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</si>
  <si>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</si>
  <si>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</si>
  <si>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</si>
  <si>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</si>
  <si>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</si>
  <si>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</si>
  <si>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</si>
  <si>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</si>
  <si>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</si>
  <si>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</si>
  <si>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</si>
  <si>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</si>
  <si>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</si>
  <si>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</si>
  <si>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</si>
  <si>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</si>
  <si>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</si>
  <si>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</si>
  <si>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</si>
  <si>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</si>
  <si>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</si>
  <si>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</si>
  <si>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</si>
  <si>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</si>
  <si>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</si>
  <si>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</si>
  <si>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</si>
  <si>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</si>
  <si>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</si>
  <si>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</si>
  <si>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</si>
  <si>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</si>
  <si>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</si>
  <si>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</si>
  <si>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</si>
  <si>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</si>
  <si>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</si>
  <si>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</si>
  <si>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</si>
  <si>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</si>
  <si>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</si>
  <si>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</si>
  <si>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</si>
  <si>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</si>
  <si>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</si>
  <si>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</si>
  <si>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</si>
  <si>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</si>
  <si>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</si>
  <si>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</si>
  <si>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</si>
  <si>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</si>
  <si>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</si>
  <si>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</si>
  <si>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</si>
  <si>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</si>
  <si>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</si>
  <si>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</si>
  <si>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</si>
  <si>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</si>
  <si>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</si>
  <si>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</si>
  <si>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</si>
  <si>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</si>
  <si>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</si>
  <si>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</si>
  <si>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</si>
  <si>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</si>
  <si>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</si>
  <si>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</si>
  <si>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</si>
  <si>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</si>
  <si>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</si>
  <si>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</si>
  <si>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</si>
  <si>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</si>
  <si>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</si>
  <si>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</si>
  <si>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</si>
  <si>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</si>
  <si>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</si>
  <si>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</si>
  <si>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</si>
  <si>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</si>
  <si>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</si>
  <si>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</si>
  <si>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</si>
  <si>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</si>
  <si>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</si>
  <si>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</si>
  <si>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</si>
  <si>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</si>
  <si>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</si>
  <si>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</si>
  <si>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</si>
  <si>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</si>
  <si>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</si>
  <si>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</si>
  <si>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</si>
  <si>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</si>
  <si>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</si>
  <si>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</si>
  <si>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</si>
  <si>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</si>
  <si>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</si>
  <si>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</si>
  <si>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</si>
  <si>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</si>
  <si>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</si>
  <si>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</si>
  <si>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</si>
  <si>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</si>
  <si>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</si>
  <si>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</si>
  <si>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</si>
  <si>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</si>
  <si>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</si>
  <si>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</si>
  <si>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</si>
  <si>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</si>
  <si>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</si>
  <si>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</si>
  <si>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</si>
  <si>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</si>
  <si>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</si>
  <si>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</si>
  <si>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</si>
  <si>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</si>
  <si>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</si>
  <si>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</si>
  <si>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</si>
  <si>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</si>
  <si>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</si>
  <si>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</si>
  <si>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</si>
  <si>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</si>
  <si>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</si>
  <si>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</si>
  <si>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</si>
  <si>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</si>
  <si>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</si>
  <si>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</si>
  <si>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</si>
  <si>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</si>
  <si>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</si>
  <si>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</si>
  <si>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</si>
  <si>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</si>
  <si>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</si>
  <si>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</si>
  <si>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</si>
  <si>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</si>
  <si>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</si>
  <si>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</si>
  <si>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</si>
  <si>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</si>
  <si>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</si>
  <si>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</si>
  <si>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</si>
  <si>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</si>
  <si>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</si>
  <si>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</si>
  <si>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</si>
  <si>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</si>
  <si>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</si>
  <si>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</si>
  <si>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</si>
  <si>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</si>
  <si>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</si>
  <si>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</si>
  <si>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</si>
  <si>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</si>
  <si>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</si>
  <si>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</si>
  <si>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</si>
  <si>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</si>
  <si>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</si>
  <si>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</si>
  <si>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</si>
  <si>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</si>
  <si>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</si>
  <si>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</si>
  <si>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</si>
  <si>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</si>
  <si>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</si>
  <si>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</si>
  <si>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</si>
  <si>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</si>
  <si>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</si>
  <si>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</si>
  <si>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</si>
  <si>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</si>
  <si>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</si>
  <si>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</si>
  <si>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</si>
  <si>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</si>
  <si>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</si>
  <si>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</si>
  <si>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</si>
  <si>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</si>
  <si>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</si>
  <si>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</si>
  <si>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</si>
  <si>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</si>
  <si>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</si>
  <si>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</si>
  <si>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</si>
  <si>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</si>
  <si>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</si>
  <si>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</si>
  <si>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</si>
  <si>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</si>
  <si>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</si>
  <si>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</si>
  <si>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</si>
  <si>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</si>
  <si>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</si>
  <si>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</si>
  <si>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</si>
  <si>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</si>
  <si>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</si>
  <si>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</si>
  <si>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</si>
  <si>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</si>
  <si>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</si>
  <si>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</si>
  <si>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</si>
  <si>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</si>
  <si>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</si>
  <si>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</si>
  <si>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</si>
  <si>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</si>
  <si>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</si>
  <si>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</si>
  <si>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</si>
  <si>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</si>
  <si>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</si>
  <si>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</si>
  <si>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</si>
  <si>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</si>
  <si>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</si>
  <si>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</si>
  <si>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</si>
  <si>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</si>
  <si>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</si>
  <si>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</si>
  <si>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</si>
  <si>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</si>
  <si>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</si>
  <si>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</si>
  <si>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</si>
  <si>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</si>
  <si>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</si>
  <si>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</si>
  <si>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</si>
  <si>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</si>
  <si>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</si>
  <si>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</si>
  <si>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</si>
  <si>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</si>
  <si>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</si>
  <si>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</si>
  <si>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</si>
  <si>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</si>
  <si>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</si>
  <si>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</si>
  <si>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</si>
  <si>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</si>
  <si>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</si>
  <si>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</si>
  <si>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</si>
  <si>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</si>
  <si>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</si>
  <si>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</si>
  <si>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</si>
  <si>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</si>
  <si>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</si>
  <si>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</si>
  <si>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</si>
  <si>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</si>
  <si>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</si>
  <si>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</si>
  <si>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</si>
  <si>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</si>
  <si>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</si>
  <si>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</si>
  <si>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</si>
  <si>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</si>
  <si>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</si>
  <si>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</si>
  <si>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</si>
  <si>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</si>
  <si>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</si>
  <si>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</si>
  <si>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</si>
  <si>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</si>
  <si>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</si>
  <si>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</si>
  <si>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</si>
  <si>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</si>
  <si>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</si>
  <si>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</si>
  <si>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</si>
  <si>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</si>
  <si>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</si>
  <si>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</si>
  <si>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</si>
  <si>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</si>
  <si>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</si>
  <si>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</si>
  <si>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</si>
  <si>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</si>
  <si>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</si>
  <si>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</si>
  <si>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</si>
  <si>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</si>
  <si>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</si>
  <si>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</si>
  <si>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</si>
  <si>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</si>
  <si>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</si>
  <si>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</si>
  <si>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</si>
  <si>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</si>
  <si>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</si>
  <si>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</si>
  <si>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</si>
  <si>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</si>
  <si>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</si>
  <si>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</si>
  <si>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</si>
  <si>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</si>
  <si>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</si>
  <si>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</si>
  <si>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</si>
  <si>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</si>
  <si>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</si>
  <si>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</si>
  <si>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</si>
  <si>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</si>
  <si>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</si>
  <si>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</si>
  <si>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</si>
  <si>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</si>
  <si>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</si>
  <si>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</si>
  <si>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</si>
  <si>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</si>
  <si>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</si>
  <si>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</si>
  <si>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</si>
  <si>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</si>
  <si>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</si>
  <si>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</si>
  <si>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</si>
  <si>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</si>
  <si>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</si>
  <si>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</si>
  <si>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</si>
  <si>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</si>
  <si>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</si>
  <si>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</si>
  <si>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</si>
  <si>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</si>
  <si>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</si>
  <si>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</si>
  <si>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</si>
  <si>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</si>
  <si>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</si>
  <si>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</si>
  <si>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</si>
  <si>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</si>
  <si>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</si>
  <si>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</si>
  <si>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</si>
  <si>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</si>
  <si>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</si>
  <si>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</si>
  <si>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</si>
  <si>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</si>
  <si>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</si>
  <si>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</si>
  <si>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</si>
  <si>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</si>
  <si>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</si>
  <si>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</si>
  <si>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</si>
  <si>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</si>
  <si>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</si>
  <si>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</si>
  <si>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</si>
  <si>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</si>
  <si>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</si>
  <si>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</si>
  <si>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</si>
  <si>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</si>
  <si>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</si>
  <si>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</si>
  <si>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</si>
  <si>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</si>
  <si>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</si>
  <si>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</si>
  <si>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</si>
  <si>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</si>
  <si>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</si>
  <si>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</si>
  <si>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</si>
  <si>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</si>
  <si>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</si>
  <si>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</si>
  <si>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</si>
  <si>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</si>
  <si>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</si>
  <si>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</si>
  <si>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</si>
  <si>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</si>
  <si>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</si>
  <si>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</si>
  <si>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</si>
  <si>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</si>
  <si>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</si>
  <si>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</si>
  <si>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</si>
  <si>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</si>
  <si>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</si>
  <si>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</si>
  <si>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</si>
  <si>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</si>
  <si>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</si>
  <si>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</si>
  <si>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</si>
  <si>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</si>
  <si>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</si>
  <si>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</si>
  <si>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</si>
  <si>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</si>
  <si>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</si>
  <si>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</si>
  <si>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</si>
  <si>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</si>
  <si>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</si>
  <si>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</si>
  <si>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</si>
  <si>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</si>
  <si>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</si>
  <si>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</si>
  <si>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</si>
  <si>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</si>
  <si>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</si>
  <si>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</si>
  <si>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</si>
  <si>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</si>
  <si>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</si>
  <si>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</si>
  <si>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</si>
  <si>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</si>
  <si>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</si>
  <si>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</si>
  <si>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</si>
  <si>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</si>
  <si>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</si>
  <si>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</si>
  <si>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</si>
  <si>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</si>
  <si>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</si>
  <si>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</si>
  <si>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</si>
  <si>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</si>
  <si>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</si>
  <si>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</si>
  <si>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</si>
  <si>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</si>
  <si>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</si>
  <si>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</si>
  <si>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</si>
  <si>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</si>
  <si>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</si>
  <si>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</si>
  <si>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</si>
  <si>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</si>
  <si>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</si>
  <si>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</si>
  <si>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</si>
  <si>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</si>
  <si>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</si>
  <si>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</si>
  <si>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</si>
  <si>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</si>
  <si>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</si>
  <si>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</si>
  <si>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</si>
  <si>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</si>
  <si>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</si>
  <si>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</si>
  <si>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</si>
  <si>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</si>
  <si>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</si>
  <si>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</si>
  <si>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</si>
  <si>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</si>
  <si>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</si>
  <si>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</si>
  <si>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</si>
  <si>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</si>
  <si>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</si>
  <si>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</si>
  <si>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</si>
  <si>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</si>
  <si>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</si>
  <si>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</si>
  <si>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</si>
  <si>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</si>
  <si>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</si>
  <si>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</si>
  <si>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</si>
  <si>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</si>
  <si>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</si>
  <si>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</si>
  <si>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</si>
  <si>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</si>
  <si>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</si>
  <si>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</si>
  <si>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</si>
  <si>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</si>
  <si>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</si>
  <si>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</si>
  <si>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</si>
  <si>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</si>
  <si>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</si>
  <si>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</si>
  <si>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</si>
  <si>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</si>
  <si>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</si>
  <si>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</si>
  <si>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</si>
  <si>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</si>
  <si>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</si>
  <si>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</si>
  <si>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</si>
  <si>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</si>
  <si>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</si>
  <si>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</si>
  <si>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</si>
  <si>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</si>
  <si>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</si>
  <si>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</si>
  <si>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</si>
  <si>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</si>
  <si>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</si>
  <si>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</si>
  <si>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</si>
  <si>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</si>
  <si>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</si>
  <si>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</si>
  <si>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</si>
  <si>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</si>
  <si>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</si>
  <si>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</si>
  <si>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</si>
  <si>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</si>
  <si>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</si>
  <si>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</si>
  <si>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</si>
  <si>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</si>
  <si>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</si>
  <si>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</si>
  <si>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</si>
  <si>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</si>
  <si>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</si>
  <si>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</si>
  <si>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</si>
  <si>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</si>
  <si>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</si>
  <si>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</si>
  <si>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</si>
  <si>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</si>
  <si>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</si>
  <si>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</si>
  <si>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</si>
  <si>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</si>
  <si>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</si>
  <si>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</si>
  <si>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</si>
  <si>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</si>
  <si>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</si>
  <si>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</si>
  <si>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</si>
  <si>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</si>
  <si>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</si>
  <si>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</si>
  <si>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</si>
  <si>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</si>
  <si>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</si>
  <si>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</si>
  <si>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</si>
  <si>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</si>
  <si>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</si>
  <si>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</si>
  <si>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</si>
  <si>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</si>
  <si>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</si>
  <si>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</si>
  <si>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</si>
  <si>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</si>
  <si>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</si>
  <si>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</si>
  <si>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</si>
  <si>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</si>
  <si>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</si>
  <si>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</si>
  <si>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</si>
  <si>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</si>
  <si>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</si>
  <si>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</si>
  <si>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</si>
  <si>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</si>
  <si>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</si>
  <si>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</si>
  <si>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</si>
  <si>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</si>
  <si>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</si>
  <si>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</si>
  <si>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</si>
  <si>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</si>
  <si>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</si>
  <si>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</si>
  <si>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</si>
  <si>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</si>
  <si>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</si>
  <si>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</si>
  <si>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</si>
  <si>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</si>
  <si>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</si>
  <si>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</si>
  <si>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</si>
  <si>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</si>
  <si>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</si>
  <si>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</si>
  <si>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</si>
  <si>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</si>
  <si>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</si>
  <si>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</si>
  <si>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</si>
  <si>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</si>
  <si>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</si>
  <si>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</si>
  <si>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</si>
  <si>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</si>
  <si>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</si>
  <si>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</si>
  <si>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</si>
  <si>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</si>
  <si>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</si>
  <si>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</si>
  <si>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</si>
  <si>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</si>
  <si>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</si>
  <si>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</si>
  <si>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</si>
  <si>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</si>
  <si>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</si>
  <si>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</si>
  <si>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</si>
  <si>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</si>
  <si>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</si>
  <si>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</si>
  <si>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</si>
  <si>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</si>
  <si>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</si>
  <si>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</si>
  <si>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</si>
  <si>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</si>
  <si>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</si>
  <si>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</si>
  <si>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</si>
  <si>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</si>
  <si>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</si>
  <si>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</si>
  <si>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</si>
  <si>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</si>
  <si>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</si>
  <si>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</si>
  <si>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</si>
  <si>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</si>
  <si>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</si>
  <si>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</si>
  <si>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</si>
  <si>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</si>
  <si>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</si>
  <si>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</si>
  <si>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</si>
  <si>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</si>
  <si>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</si>
  <si>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</si>
  <si>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</si>
  <si>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</si>
  <si>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</si>
  <si>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</si>
  <si>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</si>
  <si>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</si>
  <si>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</si>
  <si>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</si>
  <si>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</si>
  <si>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</si>
  <si>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</si>
  <si>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</si>
  <si>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</si>
  <si>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</si>
  <si>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</si>
  <si>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</si>
  <si>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</si>
  <si>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</si>
  <si>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</si>
  <si>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</si>
  <si>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</si>
  <si>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</si>
  <si>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</si>
  <si>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</si>
  <si>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</si>
  <si>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</si>
  <si>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</si>
  <si>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</si>
  <si>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</si>
  <si>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</si>
  <si>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</si>
  <si>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</si>
  <si>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</si>
  <si>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</si>
  <si>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</si>
  <si>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</si>
  <si>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</si>
  <si>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</si>
  <si>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</si>
  <si>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</si>
  <si>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</si>
  <si>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</si>
  <si>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</si>
  <si>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</si>
  <si>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</si>
  <si>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</si>
  <si>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</si>
  <si>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</si>
  <si>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</si>
  <si>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</si>
  <si>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</si>
  <si>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</si>
  <si>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</si>
  <si>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</si>
  <si>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</si>
  <si>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</si>
  <si>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</si>
  <si>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</si>
  <si>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</si>
  <si>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</si>
  <si>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</si>
  <si>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</si>
  <si>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</si>
  <si>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</si>
  <si>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</si>
  <si>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</si>
  <si>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</si>
  <si>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</si>
  <si>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</si>
  <si>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</si>
  <si>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</si>
  <si>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</si>
  <si>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</si>
  <si>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</si>
  <si>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</si>
  <si>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</si>
  <si>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</si>
  <si>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</si>
  <si>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</si>
  <si>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</si>
  <si>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</si>
  <si>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</si>
  <si>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</si>
  <si>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</si>
  <si>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</si>
  <si>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</si>
  <si>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</si>
  <si>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</si>
  <si>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</si>
  <si>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</si>
  <si>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</si>
  <si>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</si>
  <si>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</si>
  <si>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</si>
  <si>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</si>
  <si>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</si>
  <si>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</si>
  <si>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</si>
  <si>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</si>
  <si>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</si>
  <si>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</si>
  <si>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</si>
  <si>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</si>
  <si>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</si>
  <si>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</si>
  <si>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</si>
  <si>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</si>
  <si>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</si>
  <si>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</si>
  <si>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</si>
  <si>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</si>
  <si>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</si>
  <si>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</si>
  <si>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</si>
  <si>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</si>
  <si>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</si>
  <si>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</si>
  <si>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</si>
  <si>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</si>
  <si>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</si>
  <si>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</si>
  <si>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</si>
  <si>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</si>
  <si>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</si>
  <si>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</si>
  <si>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</si>
  <si>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</si>
  <si>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</si>
  <si>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</si>
  <si>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</si>
  <si>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</si>
  <si>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</si>
  <si>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</si>
  <si>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</si>
  <si>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</si>
  <si>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</si>
  <si>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</si>
  <si>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</si>
  <si>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</si>
  <si>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</si>
  <si>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</si>
  <si>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</si>
  <si>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</si>
  <si>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</si>
  <si>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</si>
  <si>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</si>
  <si>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</si>
  <si>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</si>
  <si>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</si>
  <si>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</si>
  <si>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</si>
  <si>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</si>
  <si>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</si>
  <si>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</si>
  <si>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</si>
  <si>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</si>
  <si>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</si>
  <si>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</si>
  <si>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</si>
  <si>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</si>
  <si>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</si>
  <si>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</si>
  <si>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</si>
  <si>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</si>
  <si>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</si>
  <si>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</si>
  <si>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</si>
  <si>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</si>
  <si>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</si>
  <si>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</si>
  <si>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</si>
  <si>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</si>
  <si>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</si>
  <si>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</si>
  <si>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</si>
  <si>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</si>
  <si>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</si>
  <si>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</si>
  <si>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</si>
  <si>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</si>
  <si>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</si>
  <si>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</si>
  <si>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</si>
  <si>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</si>
  <si>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</si>
  <si>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</si>
  <si>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</si>
  <si>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</si>
  <si>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</si>
  <si>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</si>
  <si>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</si>
  <si>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</si>
  <si>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</si>
  <si>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</si>
  <si>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</si>
  <si>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</si>
  <si>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</si>
  <si>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</si>
  <si>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</si>
  <si>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</si>
  <si>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</si>
  <si>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</si>
  <si>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</si>
  <si>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</si>
  <si>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</si>
  <si>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</si>
  <si>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</si>
  <si>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</si>
  <si>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</si>
  <si>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</si>
  <si>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</si>
  <si>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</si>
  <si>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</si>
  <si>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</si>
  <si>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</si>
  <si>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</si>
  <si>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</si>
  <si>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</si>
  <si>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</si>
  <si>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</si>
  <si>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</si>
  <si>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</si>
  <si>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</si>
  <si>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</si>
  <si>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</si>
  <si>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</si>
  <si>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</si>
  <si>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</si>
  <si>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</si>
  <si>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</si>
  <si>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</si>
  <si>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</si>
  <si>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</si>
  <si>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</si>
  <si>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</si>
  <si>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</si>
  <si>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</si>
  <si>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</si>
  <si>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</si>
  <si>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</si>
  <si>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</si>
  <si>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</si>
  <si>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</si>
  <si>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</si>
  <si>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</si>
  <si>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</si>
  <si>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</si>
  <si>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</si>
  <si>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</si>
  <si>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</si>
  <si>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</si>
  <si>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</si>
  <si>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</si>
  <si>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</si>
  <si>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</si>
  <si>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</si>
  <si>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</si>
  <si>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</si>
  <si>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</si>
  <si>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</si>
  <si>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</si>
  <si>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</si>
  <si>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</si>
  <si>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</si>
  <si>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</si>
  <si>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</si>
  <si>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</si>
  <si>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</si>
  <si>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</si>
  <si>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</si>
  <si>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</si>
  <si>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</si>
  <si>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</si>
  <si>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</si>
  <si>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</si>
  <si>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</si>
  <si>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</si>
  <si>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</si>
  <si>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</si>
  <si>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</si>
  <si>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</si>
  <si>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</si>
  <si>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</si>
  <si>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</si>
  <si>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</si>
  <si>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</si>
  <si>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</si>
  <si>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</si>
  <si>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</si>
  <si>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</si>
  <si>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</si>
  <si>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</si>
  <si>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</si>
  <si>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</si>
  <si>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</si>
  <si>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</si>
  <si>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</si>
  <si>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</si>
  <si>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</si>
  <si>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</si>
  <si>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</si>
  <si>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</si>
  <si>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</si>
  <si>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</si>
  <si>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</si>
  <si>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</si>
  <si>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</si>
  <si>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</si>
  <si>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</si>
  <si>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</si>
  <si>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</si>
  <si>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</si>
  <si>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</si>
  <si>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</si>
  <si>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</si>
  <si>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</si>
  <si>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</si>
  <si>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</si>
  <si>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</si>
  <si>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</si>
  <si>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</si>
  <si>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</si>
  <si>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</si>
  <si>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</si>
  <si>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</si>
  <si>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</si>
  <si>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</si>
  <si>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</si>
  <si>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</si>
  <si>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</si>
  <si>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</si>
  <si>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</si>
  <si>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</si>
  <si>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</si>
  <si>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</si>
  <si>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</si>
  <si>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</si>
  <si>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</si>
  <si>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</si>
  <si>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</si>
  <si>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</si>
  <si>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</si>
  <si>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</si>
  <si>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</si>
  <si>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</si>
  <si>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</si>
  <si>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</si>
  <si>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</si>
  <si>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</si>
  <si>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</si>
  <si>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</si>
  <si>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</si>
  <si>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</si>
  <si>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</si>
  <si>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</si>
  <si>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</si>
  <si>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</si>
  <si>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</si>
  <si>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</si>
  <si>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</si>
  <si>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</si>
  <si>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</si>
  <si>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</si>
  <si>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</si>
  <si>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</si>
  <si>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</si>
  <si>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</si>
  <si>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</si>
  <si>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</si>
  <si>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</si>
  <si>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</si>
  <si>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</si>
  <si>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</si>
  <si>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</si>
  <si>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</si>
  <si>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</si>
  <si>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</si>
  <si>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</si>
  <si>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</si>
  <si>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</si>
  <si>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</si>
  <si>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</si>
  <si>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</si>
  <si>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</si>
  <si>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</si>
  <si>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</si>
  <si>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</si>
  <si>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</si>
  <si>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</si>
  <si>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</si>
  <si>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</si>
  <si>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</si>
  <si>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</si>
  <si>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</si>
  <si>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</si>
  <si>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</si>
  <si>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</si>
  <si>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</si>
  <si>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</si>
  <si>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</si>
  <si>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</si>
  <si>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</si>
  <si>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</si>
  <si>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</si>
  <si>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</si>
  <si>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</si>
  <si>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</si>
  <si>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</si>
  <si>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</si>
  <si>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</si>
  <si>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</si>
  <si>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</si>
  <si>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</si>
  <si>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</si>
  <si>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</si>
  <si>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</si>
  <si>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</si>
  <si>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</si>
  <si>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</si>
  <si>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</si>
  <si>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</si>
  <si>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</si>
  <si>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</si>
  <si>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</si>
  <si>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</si>
  <si>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</si>
  <si>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</si>
  <si>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</si>
  <si>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</si>
  <si>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</si>
  <si>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</si>
  <si>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</si>
  <si>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</si>
  <si>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</si>
  <si>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</si>
  <si>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</si>
  <si>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</si>
  <si>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</si>
  <si>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</si>
  <si>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</si>
  <si>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</si>
  <si>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</si>
  <si>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</si>
  <si>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</si>
  <si>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</si>
  <si>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</si>
  <si>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</si>
  <si>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</si>
  <si>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</si>
  <si>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</si>
  <si>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</si>
  <si>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</si>
  <si>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</si>
  <si>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</si>
  <si>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</si>
  <si>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</si>
  <si>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</si>
  <si>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</si>
  <si>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</si>
  <si>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</si>
  <si>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</si>
  <si>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</si>
  <si>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</si>
  <si>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</si>
  <si>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</si>
  <si>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</si>
  <si>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</si>
  <si>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</si>
  <si>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</si>
  <si>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</si>
  <si>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</si>
  <si>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</si>
  <si>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</si>
  <si>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</si>
  <si>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</si>
  <si>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</si>
  <si>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</si>
  <si>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</si>
  <si>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</si>
  <si>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</si>
  <si>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</si>
  <si>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</si>
  <si>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</si>
  <si>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</si>
  <si>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</si>
  <si>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</si>
  <si>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</si>
  <si>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</si>
  <si>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</si>
  <si>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</si>
  <si>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</si>
  <si>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</si>
  <si>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</si>
  <si>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</si>
  <si>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</si>
  <si>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</si>
  <si>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</si>
  <si>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</si>
  <si>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</si>
  <si>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</si>
  <si>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</si>
  <si>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</si>
  <si>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</si>
  <si>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</si>
  <si>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</si>
  <si>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</si>
  <si>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</si>
  <si>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</si>
  <si>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</si>
  <si>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</si>
  <si>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</si>
  <si>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</si>
  <si>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</si>
  <si>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</si>
  <si>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</si>
  <si>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</si>
  <si>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</si>
  <si>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</si>
  <si>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</si>
  <si>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</si>
  <si>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</si>
  <si>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</si>
  <si>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</si>
  <si>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</si>
  <si>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</si>
  <si>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</si>
  <si>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</si>
  <si>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</si>
  <si>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</si>
  <si>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</si>
  <si>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</si>
  <si>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</si>
  <si>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</si>
  <si>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</si>
  <si>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</si>
  <si>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</si>
  <si>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</si>
  <si>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</si>
  <si>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</si>
  <si>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</si>
  <si>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</si>
  <si>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</si>
  <si>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</si>
  <si>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</si>
  <si>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</si>
  <si>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</si>
  <si>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</si>
  <si>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</si>
  <si>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</si>
  <si>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</si>
  <si>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</si>
  <si>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</si>
  <si>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</si>
  <si>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</si>
  <si>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</si>
  <si>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</si>
  <si>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</si>
  <si>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</si>
  <si>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</si>
  <si>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</si>
  <si>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</si>
  <si>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</si>
  <si>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</si>
  <si>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</si>
  <si>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</si>
  <si>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</si>
  <si>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</si>
  <si>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</si>
  <si>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</si>
  <si>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</si>
  <si>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</si>
  <si>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</si>
  <si>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</si>
  <si>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</si>
  <si>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</si>
  <si>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</si>
  <si>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</si>
  <si>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</si>
  <si>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</si>
  <si>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</si>
  <si>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</si>
  <si>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</si>
  <si>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</si>
  <si>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</si>
  <si>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</si>
  <si>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</si>
  <si>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</si>
  <si>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</si>
  <si>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</si>
  <si>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</si>
  <si>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</si>
  <si>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</si>
  <si>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</si>
  <si>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</si>
  <si>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</si>
  <si>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</si>
  <si>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</si>
  <si>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</si>
  <si>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</si>
  <si>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</si>
  <si>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</si>
  <si>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</si>
  <si>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</si>
  <si>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</si>
  <si>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</si>
  <si>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</si>
  <si>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</si>
  <si>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</si>
  <si>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</si>
  <si>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</si>
  <si>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</si>
  <si>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</si>
  <si>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</si>
  <si>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</si>
  <si>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</si>
  <si>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</si>
  <si>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</si>
  <si>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</si>
  <si>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</si>
  <si>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</si>
  <si>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</si>
  <si>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</si>
  <si>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</si>
  <si>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</si>
  <si>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</si>
  <si>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</si>
  <si>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</si>
  <si>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</si>
  <si>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</si>
  <si>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</si>
  <si>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</si>
  <si>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</si>
  <si>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</si>
  <si>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</si>
  <si>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</si>
  <si>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</si>
  <si>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</si>
  <si>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</si>
  <si>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</si>
  <si>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</si>
  <si>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</si>
  <si>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</si>
  <si>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</si>
  <si>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</si>
  <si>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</si>
  <si>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</si>
  <si>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</si>
  <si>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</si>
  <si>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</si>
  <si>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</si>
  <si>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</si>
  <si>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</si>
  <si>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</si>
  <si>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</si>
  <si>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</si>
  <si>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</si>
  <si>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</si>
  <si>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</si>
  <si>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</si>
  <si>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</si>
  <si>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</si>
  <si>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</si>
  <si>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</si>
  <si>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</si>
  <si>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</si>
  <si>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</si>
  <si>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</si>
  <si>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</si>
  <si>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</si>
  <si>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</si>
  <si>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</si>
  <si>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</si>
  <si>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</si>
  <si>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</si>
  <si>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</si>
  <si>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</si>
  <si>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</si>
  <si>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</si>
  <si>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</si>
  <si>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</si>
  <si>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</si>
  <si>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</si>
  <si>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</si>
  <si>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</si>
  <si>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</si>
  <si>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</si>
  <si>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</si>
  <si>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</si>
  <si>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</si>
  <si>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</si>
  <si>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</si>
  <si>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</si>
  <si>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</si>
  <si>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</si>
  <si>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</si>
  <si>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</si>
  <si>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</si>
  <si>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</si>
  <si>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</si>
  <si>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</si>
  <si>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</si>
  <si>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</si>
  <si>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</si>
  <si>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</si>
  <si>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</si>
  <si>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</si>
  <si>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</si>
  <si>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</si>
  <si>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</si>
  <si>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</si>
  <si>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</si>
  <si>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</si>
  <si>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</si>
  <si>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</si>
  <si>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</si>
  <si>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</si>
  <si>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</si>
  <si>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</si>
  <si>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</si>
  <si>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</si>
  <si>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</si>
  <si>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</si>
  <si>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</si>
  <si>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</si>
  <si>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</si>
  <si>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</si>
  <si>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</si>
  <si>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</si>
  <si>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</si>
  <si>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</si>
  <si>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</si>
  <si>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</si>
  <si>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</si>
  <si>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</si>
  <si>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</si>
  <si>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</si>
  <si>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</si>
  <si>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</si>
  <si>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</si>
  <si>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</si>
  <si>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</si>
  <si>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</si>
  <si>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</si>
  <si>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</si>
  <si>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</si>
  <si>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</si>
  <si>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</si>
  <si>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</si>
  <si>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</si>
  <si>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</si>
  <si>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</si>
  <si>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</si>
  <si>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</si>
  <si>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</si>
  <si>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</si>
  <si>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</si>
  <si>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</si>
  <si>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</si>
  <si>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</si>
  <si>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</si>
  <si>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</si>
  <si>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</si>
  <si>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</si>
  <si>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</si>
  <si>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</si>
  <si>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</si>
  <si>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</si>
  <si>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</si>
  <si>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</si>
  <si>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</si>
  <si>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</si>
  <si>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</si>
  <si>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</si>
  <si>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</si>
  <si>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</si>
  <si>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</si>
  <si>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</si>
  <si>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</si>
  <si>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</si>
  <si>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</si>
  <si>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</si>
  <si>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</si>
  <si>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</si>
  <si>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</si>
  <si>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</si>
  <si>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</si>
  <si>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</si>
  <si>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</si>
  <si>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</si>
  <si>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</si>
  <si>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</si>
  <si>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</si>
  <si>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</si>
  <si>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</si>
  <si>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</si>
  <si>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</si>
  <si>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</si>
  <si>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</si>
  <si>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</si>
  <si>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</si>
  <si>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</si>
  <si>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</si>
  <si>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</si>
  <si>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</si>
  <si>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</si>
  <si>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</si>
  <si>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</si>
  <si>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</si>
  <si>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</si>
  <si>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</si>
  <si>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</si>
  <si>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</si>
  <si>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</si>
  <si>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</si>
  <si>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</si>
  <si>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</si>
  <si>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</si>
  <si>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</si>
  <si>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</si>
  <si>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</si>
  <si>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</si>
  <si>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</si>
  <si>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</si>
  <si>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</si>
  <si>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</si>
  <si>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</si>
  <si>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</si>
  <si>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</si>
  <si>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</si>
  <si>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</si>
  <si>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</si>
  <si>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</si>
  <si>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</si>
  <si>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</si>
  <si>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</si>
  <si>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</si>
  <si>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</si>
  <si>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</si>
  <si>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</si>
  <si>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</si>
  <si>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</si>
  <si>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</si>
  <si>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</si>
  <si>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</si>
  <si>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</si>
  <si>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</si>
  <si>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</si>
  <si>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</si>
  <si>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</si>
  <si>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</si>
  <si>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</si>
  <si>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</si>
  <si>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</si>
  <si>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</si>
  <si>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</si>
  <si>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</si>
  <si>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</si>
  <si>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</si>
  <si>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</si>
  <si>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</si>
  <si>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</si>
  <si>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</si>
  <si>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</si>
  <si>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</si>
  <si>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</si>
  <si>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</si>
  <si>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</si>
  <si>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</si>
  <si>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</si>
  <si>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</si>
  <si>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</si>
  <si>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</si>
  <si>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</si>
  <si>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</si>
  <si>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</si>
  <si>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</si>
  <si>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</si>
  <si>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</si>
  <si>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</si>
  <si>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</si>
  <si>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</si>
  <si>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</si>
  <si>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</si>
  <si>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</si>
  <si>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</si>
  <si>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</si>
  <si>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</si>
  <si>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</si>
  <si>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</si>
  <si>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</si>
  <si>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</si>
  <si>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</si>
  <si>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</si>
  <si>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</si>
  <si>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</si>
  <si>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</si>
  <si>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</si>
  <si>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</si>
  <si>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</si>
  <si>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</si>
  <si>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</si>
  <si>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</si>
  <si>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</si>
  <si>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</si>
  <si>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</si>
  <si>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</si>
  <si>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</si>
  <si>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</si>
  <si>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</si>
  <si>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</si>
  <si>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</si>
  <si>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</si>
  <si>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</si>
  <si>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</si>
  <si>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</si>
  <si>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</si>
  <si>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</si>
  <si>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</si>
  <si>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</si>
  <si>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</si>
  <si>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</si>
  <si>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</si>
  <si>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</si>
  <si>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</si>
  <si>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</si>
  <si>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</si>
  <si>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</si>
  <si>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</si>
  <si>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</si>
  <si>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</si>
  <si>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</si>
  <si>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</si>
  <si>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</si>
  <si>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</si>
  <si>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</si>
  <si>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</si>
  <si>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</si>
  <si>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</si>
  <si>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</si>
  <si>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</si>
  <si>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</si>
  <si>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</si>
  <si>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</si>
  <si>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</si>
  <si>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</si>
  <si>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</si>
  <si>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</si>
  <si>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</si>
  <si>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</si>
  <si>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</si>
  <si>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</si>
  <si>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</si>
  <si>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</si>
  <si>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</si>
  <si>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</si>
  <si>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</si>
  <si>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</si>
  <si>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</si>
  <si>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</si>
  <si>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</si>
  <si>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</si>
  <si>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</si>
  <si>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</si>
  <si>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</si>
  <si>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</si>
  <si>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</si>
  <si>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</si>
  <si>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</si>
  <si>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</si>
  <si>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</si>
  <si>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</si>
  <si>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</si>
  <si>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</si>
  <si>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</si>
  <si>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</si>
  <si>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</si>
  <si>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</si>
  <si>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</si>
  <si>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</si>
  <si>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</si>
  <si>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</si>
  <si>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</si>
  <si>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</si>
  <si>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</si>
  <si>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</si>
  <si>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</si>
  <si>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</si>
  <si>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</si>
  <si>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</si>
  <si>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</si>
  <si>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</si>
  <si>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</si>
  <si>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</si>
  <si>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</si>
  <si>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</si>
  <si>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</si>
  <si>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</si>
  <si>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</si>
  <si>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</si>
  <si>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</si>
  <si>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</si>
  <si>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</si>
  <si>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</si>
  <si>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</si>
  <si>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</si>
  <si>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</si>
  <si>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</si>
  <si>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</si>
  <si>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</si>
  <si>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</si>
  <si>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</si>
  <si>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</si>
  <si>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</si>
  <si>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</si>
  <si>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</si>
  <si>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</si>
  <si>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</si>
  <si>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</si>
  <si>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</si>
  <si>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</si>
  <si>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</si>
  <si>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</si>
  <si>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</si>
  <si>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</si>
  <si>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</si>
  <si>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</si>
  <si>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</si>
  <si>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</si>
  <si>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</si>
  <si>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</si>
  <si>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</si>
  <si>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</si>
  <si>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</si>
  <si>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</si>
  <si>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</si>
  <si>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</si>
  <si>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</si>
  <si>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</si>
  <si>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</si>
  <si>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</si>
  <si>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</si>
  <si>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</si>
  <si>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</si>
  <si>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</si>
  <si>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</si>
  <si>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</si>
  <si>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</si>
  <si>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</si>
  <si>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</si>
  <si>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</si>
  <si>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</si>
  <si>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</si>
  <si>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</si>
  <si>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</si>
  <si>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</si>
  <si>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</si>
  <si>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</si>
  <si>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</si>
  <si>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</si>
  <si>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</si>
  <si>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</si>
  <si>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</si>
  <si>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</si>
  <si>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</si>
  <si>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</si>
  <si>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</si>
  <si>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</si>
  <si>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</si>
  <si>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</si>
  <si>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</si>
  <si>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</si>
  <si>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</si>
  <si>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</si>
  <si>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</si>
  <si>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</si>
  <si>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</si>
  <si>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</si>
  <si>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</si>
  <si>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</si>
  <si>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</si>
  <si>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</si>
  <si>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</si>
  <si>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</si>
  <si>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</si>
  <si>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</si>
  <si>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</si>
  <si>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</si>
  <si>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</si>
  <si>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</si>
  <si>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</si>
  <si>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</si>
  <si>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</si>
  <si>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</si>
  <si>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</si>
  <si>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</si>
  <si>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</si>
  <si>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</si>
  <si>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</si>
  <si>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</si>
  <si>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</si>
  <si>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</si>
  <si>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</si>
  <si>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</si>
  <si>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</si>
  <si>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</si>
  <si>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</si>
  <si>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</si>
  <si>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</si>
  <si>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</si>
  <si>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</si>
  <si>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</si>
  <si>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</si>
  <si>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</si>
  <si>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</si>
  <si>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</si>
  <si>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</si>
  <si>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</si>
  <si>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</si>
  <si>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</si>
  <si>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</si>
  <si>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</si>
  <si>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</si>
  <si>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</si>
  <si>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</si>
  <si>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</si>
  <si>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</si>
  <si>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</si>
  <si>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</si>
  <si>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</si>
  <si>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</si>
  <si>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</si>
  <si>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</si>
  <si>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</si>
  <si>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</si>
  <si>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</si>
  <si>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</si>
  <si>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</si>
  <si>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</si>
  <si>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</si>
  <si>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</si>
  <si>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</si>
  <si>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</si>
  <si>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</si>
  <si>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</si>
  <si>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</si>
  <si>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</si>
  <si>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</si>
  <si>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</si>
  <si>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</si>
  <si>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</si>
  <si>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</si>
  <si>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</si>
  <si>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</si>
  <si>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</si>
  <si>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</si>
  <si>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</si>
  <si>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</si>
  <si>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</si>
  <si>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</si>
  <si>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</si>
  <si>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</si>
  <si>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</si>
  <si>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</si>
  <si>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</si>
  <si>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</si>
  <si>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</si>
  <si>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</si>
  <si>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</si>
  <si>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</si>
  <si>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</si>
  <si>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</si>
  <si>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</si>
  <si>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</si>
  <si>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</si>
  <si>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</si>
  <si>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</si>
  <si>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</si>
  <si>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</si>
  <si>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</si>
  <si>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</si>
  <si>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</si>
  <si>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</si>
  <si>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</si>
  <si>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</si>
  <si>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</si>
  <si>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</si>
  <si>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</si>
  <si>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</si>
  <si>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</si>
  <si>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</si>
  <si>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</si>
  <si>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</si>
  <si>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</si>
  <si>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</si>
  <si>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</si>
  <si>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</si>
  <si>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</si>
  <si>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</si>
  <si>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</si>
  <si>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</si>
  <si>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</si>
  <si>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</si>
  <si>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</si>
  <si>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</si>
  <si>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</si>
  <si>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</si>
  <si>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</si>
  <si>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</si>
  <si>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</si>
  <si>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</si>
  <si>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</si>
  <si>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</si>
  <si>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</si>
  <si>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</si>
  <si>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</si>
  <si>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</si>
  <si>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</si>
  <si>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</si>
  <si>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</si>
  <si>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</si>
  <si>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</si>
  <si>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</si>
  <si>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</si>
  <si>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</si>
  <si>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</si>
  <si>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</si>
  <si>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</si>
  <si>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</si>
  <si>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</si>
  <si>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</si>
  <si>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</si>
  <si>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</si>
  <si>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</si>
  <si>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</si>
  <si>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</si>
  <si>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</si>
  <si>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</si>
  <si>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</si>
  <si>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</si>
  <si>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</si>
  <si>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</si>
  <si>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</si>
  <si>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</si>
  <si>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</si>
  <si>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</si>
  <si>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</si>
  <si>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</si>
  <si>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</si>
  <si>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</si>
  <si>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</si>
  <si>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</si>
  <si>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</si>
  <si>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</si>
  <si>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</si>
  <si>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</si>
  <si>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</si>
  <si>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</si>
  <si>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</si>
  <si>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</si>
  <si>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</si>
  <si>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</si>
  <si>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</si>
  <si>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</si>
  <si>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</si>
  <si>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</si>
  <si>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</si>
  <si>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</si>
  <si>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</si>
  <si>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</si>
  <si>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</si>
  <si>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</si>
  <si>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</si>
  <si>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</si>
  <si>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</si>
  <si>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</si>
  <si>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</si>
  <si>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</si>
  <si>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</si>
  <si>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</si>
  <si>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</si>
  <si>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</si>
  <si>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</si>
  <si>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</si>
  <si>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</si>
  <si>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</si>
  <si>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</si>
  <si>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</si>
  <si>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</si>
  <si>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</si>
  <si>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</si>
  <si>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</si>
  <si>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</si>
  <si>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</si>
  <si>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</si>
  <si>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</si>
  <si>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</si>
  <si>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</si>
  <si>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</si>
  <si>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</si>
  <si>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</si>
  <si>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</si>
  <si>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</si>
  <si>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</si>
  <si>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</si>
  <si>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</si>
  <si>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</si>
  <si>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</si>
  <si>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</si>
  <si>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</si>
  <si>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</si>
  <si>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</si>
  <si>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</si>
  <si>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</si>
  <si>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</si>
  <si>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</si>
  <si>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</si>
  <si>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</si>
  <si>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</si>
  <si>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</si>
  <si>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</si>
  <si>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</si>
  <si>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</si>
  <si>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</si>
  <si>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</si>
  <si>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</si>
  <si>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</si>
  <si>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</si>
  <si>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</si>
  <si>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</si>
  <si>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</si>
  <si>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</si>
  <si>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</si>
  <si>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</si>
  <si>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</si>
  <si>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</si>
  <si>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</si>
  <si>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</si>
  <si>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</si>
  <si>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</si>
  <si>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</si>
  <si>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</si>
  <si>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</si>
  <si>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</si>
  <si>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</si>
  <si>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</si>
  <si>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</si>
  <si>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</si>
  <si>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</si>
  <si>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</si>
  <si>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</si>
  <si>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</si>
  <si>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</si>
  <si>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</si>
  <si>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</si>
  <si>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</si>
  <si>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</si>
  <si>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</si>
  <si>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</si>
  <si>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</si>
  <si>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</si>
  <si>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</si>
  <si>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</si>
  <si>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</si>
  <si>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</si>
  <si>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</si>
  <si>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</si>
  <si>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</si>
  <si>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</si>
  <si>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</si>
  <si>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</si>
  <si>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</si>
  <si>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</si>
  <si>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</si>
  <si>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</si>
  <si>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</si>
  <si>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</si>
  <si>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</si>
  <si>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</si>
  <si>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</si>
  <si>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</si>
  <si>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</si>
  <si>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</si>
  <si>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</si>
  <si>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</si>
  <si>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</si>
  <si>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</si>
  <si>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</si>
  <si>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</si>
  <si>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</si>
  <si>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</si>
  <si>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</si>
  <si>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</si>
  <si>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</si>
  <si>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</si>
  <si>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</si>
  <si>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</si>
  <si>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</si>
  <si>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</si>
  <si>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</si>
  <si>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</si>
  <si>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</si>
  <si>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</si>
  <si>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</si>
  <si>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</si>
  <si>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</si>
  <si>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</si>
  <si>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</si>
  <si>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</si>
  <si>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</si>
  <si>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</si>
  <si>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</si>
  <si>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</si>
  <si>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</si>
  <si>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</si>
  <si>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</si>
  <si>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</si>
  <si>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</si>
  <si>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</si>
  <si>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</si>
  <si>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</si>
  <si>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</si>
  <si>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</si>
  <si>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</si>
  <si>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</si>
  <si>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</si>
  <si>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</si>
  <si>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</si>
  <si>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</si>
  <si>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</si>
  <si>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</si>
  <si>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</si>
  <si>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</si>
  <si>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</si>
  <si>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</si>
  <si>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</si>
  <si>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</si>
  <si>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</si>
  <si>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</si>
  <si>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</si>
  <si>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</si>
  <si>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</si>
  <si>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</si>
  <si>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</si>
  <si>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</si>
  <si>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</si>
  <si>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</si>
  <si>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</si>
  <si>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</si>
  <si>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</si>
  <si>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</si>
  <si>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</si>
  <si>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</si>
  <si>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</si>
  <si>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</si>
  <si>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</si>
  <si>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</si>
  <si>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</si>
  <si>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</si>
  <si>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</si>
  <si>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</si>
  <si>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</si>
  <si>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</si>
  <si>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</si>
  <si>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</si>
  <si>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</si>
  <si>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</si>
  <si>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</si>
  <si>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</si>
  <si>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</si>
  <si>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</si>
  <si>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</si>
  <si>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</si>
  <si>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</si>
  <si>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</si>
  <si>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</si>
  <si>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</si>
  <si>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</si>
  <si>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</si>
  <si>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</si>
  <si>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</si>
  <si>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</si>
  <si>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</si>
  <si>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</si>
  <si>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</si>
  <si>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</si>
  <si>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</si>
  <si>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</si>
  <si>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</si>
  <si>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</si>
  <si>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</si>
  <si>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</si>
  <si>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</si>
  <si>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</si>
  <si>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</si>
  <si>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</si>
  <si>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</si>
  <si>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</si>
  <si>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</si>
  <si>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</si>
  <si>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</si>
  <si>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</si>
  <si>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</si>
  <si>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</si>
  <si>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</si>
  <si>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</si>
  <si>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</si>
  <si>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</si>
  <si>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</si>
  <si>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</si>
  <si>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</si>
  <si>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</si>
  <si>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</si>
  <si>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</si>
  <si>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</si>
  <si>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</si>
  <si>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</si>
  <si>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</si>
  <si>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</si>
  <si>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</si>
  <si>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</si>
  <si>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</si>
  <si>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</si>
  <si>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</si>
  <si>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</si>
  <si>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</si>
  <si>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</si>
  <si>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</si>
  <si>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</si>
  <si>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</si>
  <si>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</si>
  <si>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</si>
  <si>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</si>
  <si>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</si>
  <si>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</si>
  <si>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</si>
  <si>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</si>
  <si>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</si>
  <si>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</si>
  <si>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</si>
  <si>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</si>
  <si>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</si>
  <si>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</si>
  <si>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</si>
  <si>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</si>
  <si>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</si>
  <si>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</si>
  <si>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</si>
  <si>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</si>
  <si>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</si>
  <si>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</si>
  <si>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</si>
  <si>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</si>
  <si>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</si>
  <si>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</si>
  <si>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</si>
  <si>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</si>
  <si>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</si>
  <si>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</si>
  <si>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</si>
  <si>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</si>
  <si>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</si>
  <si>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</si>
  <si>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</si>
  <si>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</si>
  <si>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</si>
  <si>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</si>
  <si>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</si>
  <si>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</si>
  <si>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</si>
  <si>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</si>
  <si>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</si>
  <si>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</si>
  <si>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</si>
  <si>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</si>
  <si>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</si>
  <si>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</si>
  <si>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</si>
  <si>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</si>
  <si>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</si>
  <si>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</si>
  <si>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</si>
  <si>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</si>
  <si>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</si>
  <si>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</si>
  <si>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</si>
  <si>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</si>
  <si>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</si>
  <si>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</si>
  <si>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</si>
  <si>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</si>
  <si>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</si>
  <si>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</si>
  <si>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</si>
  <si>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</si>
  <si>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</si>
  <si>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</si>
  <si>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</si>
  <si>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</si>
  <si>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</si>
  <si>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</si>
  <si>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</si>
  <si>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</si>
  <si>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</si>
  <si>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</si>
  <si>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</si>
  <si>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</si>
  <si>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</si>
  <si>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</si>
  <si>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</si>
  <si>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</si>
  <si>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</si>
  <si>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</si>
  <si>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</si>
  <si>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</si>
  <si>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</si>
  <si>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</si>
  <si>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</si>
  <si>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</si>
  <si>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</si>
  <si>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</si>
  <si>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</si>
  <si>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</si>
  <si>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</si>
  <si>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</si>
  <si>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</si>
  <si>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</si>
  <si>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</si>
  <si>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</si>
  <si>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</si>
  <si>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</si>
  <si>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</si>
  <si>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</si>
  <si>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</si>
  <si>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</si>
  <si>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</si>
  <si>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</si>
  <si>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</si>
  <si>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</si>
  <si>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</si>
  <si>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</si>
  <si>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</si>
  <si>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</si>
  <si>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</si>
  <si>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</si>
  <si>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</si>
  <si>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</si>
  <si>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</si>
  <si>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</si>
  <si>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</si>
  <si>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</si>
  <si>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</si>
  <si>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</si>
  <si>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</si>
  <si>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</si>
  <si>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</si>
  <si>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</si>
  <si>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</si>
  <si>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</si>
  <si>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</si>
  <si>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</si>
  <si>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</si>
  <si>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</si>
  <si>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</si>
  <si>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</si>
  <si>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</si>
  <si>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</si>
  <si>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</si>
  <si>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</si>
  <si>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</si>
  <si>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</si>
  <si>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</si>
  <si>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</si>
  <si>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</si>
  <si>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</si>
  <si>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</si>
  <si>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</si>
  <si>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</si>
  <si>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</si>
  <si>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</si>
  <si>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</si>
  <si>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</si>
  <si>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</si>
  <si>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</si>
  <si>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</si>
  <si>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</si>
  <si>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</si>
  <si>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</si>
  <si>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</si>
  <si>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</si>
  <si>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</si>
  <si>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</si>
  <si>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</si>
  <si>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</si>
  <si>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</si>
  <si>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</si>
  <si>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</si>
  <si>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</si>
  <si>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</si>
  <si>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</si>
  <si>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</si>
  <si>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</si>
  <si>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</si>
  <si>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</si>
  <si>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</si>
  <si>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</si>
  <si>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</si>
  <si>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</si>
  <si>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</si>
  <si>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</si>
  <si>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</si>
  <si>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</si>
  <si>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</si>
  <si>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</si>
  <si>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</si>
  <si>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</si>
  <si>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</si>
  <si>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</si>
  <si>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</si>
  <si>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</si>
  <si>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</si>
  <si>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</si>
  <si>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</si>
  <si>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</si>
  <si>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</si>
  <si>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</si>
  <si>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</si>
  <si>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</si>
  <si>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</si>
  <si>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</si>
  <si>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</si>
  <si>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</si>
  <si>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</si>
  <si>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</si>
  <si>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</si>
  <si>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</si>
  <si>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</si>
  <si>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</si>
  <si>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</si>
  <si>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</si>
  <si>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</si>
  <si>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</si>
  <si>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</si>
  <si>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</si>
  <si>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</si>
  <si>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</si>
  <si>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</si>
  <si>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</si>
  <si>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</si>
  <si>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</si>
  <si>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</si>
  <si>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</si>
  <si>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</si>
  <si>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</si>
  <si>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</si>
  <si>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</si>
  <si>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</si>
  <si>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</si>
  <si>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</si>
  <si>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</si>
  <si>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</si>
  <si>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</si>
  <si>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</si>
  <si>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</si>
  <si>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</si>
  <si>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</si>
  <si>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</si>
  <si>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</si>
  <si>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</si>
  <si>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</si>
  <si>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</si>
  <si>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</si>
  <si>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</si>
  <si>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</si>
  <si>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</si>
  <si>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</si>
  <si>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</si>
  <si>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</si>
  <si>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</si>
  <si>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</si>
  <si>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</si>
  <si>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</si>
  <si>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</si>
  <si>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</si>
  <si>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</si>
  <si>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</si>
  <si>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</si>
  <si>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</si>
  <si>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</si>
  <si>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</si>
  <si>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</si>
  <si>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</si>
  <si>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</si>
  <si>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</si>
  <si>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</si>
  <si>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</si>
  <si>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</si>
  <si>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</si>
  <si>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</si>
  <si>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</si>
  <si>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</si>
  <si>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</si>
  <si>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</si>
  <si>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</si>
  <si>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</si>
  <si>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</si>
  <si>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</si>
  <si>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</si>
  <si>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</si>
  <si>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</si>
  <si>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</si>
  <si>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</si>
  <si>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</si>
  <si>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</si>
  <si>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</si>
  <si>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</si>
  <si>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</si>
  <si>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</si>
  <si>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</si>
  <si>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</si>
  <si>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</si>
  <si>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</si>
  <si>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</si>
  <si>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</si>
  <si>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</si>
  <si>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</si>
  <si>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</si>
  <si>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</si>
  <si>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</si>
  <si>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</si>
  <si>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</si>
  <si>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</si>
  <si>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</si>
  <si>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</si>
  <si>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</si>
  <si>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</si>
  <si>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</si>
  <si>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</si>
  <si>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</si>
  <si>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</si>
  <si>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</si>
  <si>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</si>
  <si>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</si>
  <si>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</si>
  <si>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</si>
  <si>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</si>
  <si>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</si>
  <si>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</si>
  <si>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</si>
  <si>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</si>
  <si>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</si>
  <si>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</si>
  <si>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</si>
  <si>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</si>
  <si>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</si>
  <si>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</si>
  <si>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</si>
  <si>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</si>
  <si>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</si>
  <si>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</si>
  <si>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</si>
  <si>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</si>
  <si>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</si>
  <si>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</si>
  <si>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</si>
  <si>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</si>
  <si>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</si>
  <si>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</si>
  <si>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</si>
  <si>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</si>
  <si>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</si>
  <si>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</si>
  <si>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</si>
  <si>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</si>
  <si>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</si>
  <si>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</si>
  <si>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</si>
  <si>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</si>
  <si>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</si>
  <si>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</si>
  <si>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</si>
  <si>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</si>
  <si>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</si>
  <si>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</si>
  <si>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</si>
  <si>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</si>
  <si>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</si>
  <si>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</si>
  <si>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</si>
  <si>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</si>
  <si>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</si>
  <si>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</si>
  <si>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</si>
  <si>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</si>
  <si>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</si>
  <si>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</si>
  <si>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</si>
  <si>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</si>
  <si>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</si>
  <si>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</si>
  <si>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</si>
  <si>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</si>
  <si>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</si>
  <si>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</si>
  <si>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</si>
  <si>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</si>
  <si>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</si>
  <si>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</si>
  <si>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</si>
  <si>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</si>
  <si>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</si>
  <si>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</si>
  <si>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</si>
  <si>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</si>
  <si>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</si>
  <si>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</si>
  <si>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</si>
  <si>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</si>
  <si>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</si>
  <si>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</si>
  <si>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</si>
  <si>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</si>
  <si>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</si>
  <si>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</si>
  <si>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</si>
  <si>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</si>
  <si>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</si>
  <si>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</si>
  <si>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</si>
  <si>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</si>
  <si>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</si>
  <si>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</si>
  <si>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</si>
  <si>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</si>
  <si>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</si>
  <si>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</si>
  <si>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</si>
  <si>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</si>
  <si>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</si>
  <si>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</si>
  <si>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</si>
  <si>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</si>
  <si>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</si>
  <si>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</si>
  <si>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</si>
  <si>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</si>
  <si>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</si>
  <si>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</si>
  <si>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</si>
  <si>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</si>
  <si>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</si>
  <si>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</si>
  <si>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</si>
  <si>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</si>
  <si>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</si>
  <si>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</si>
  <si>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</si>
  <si>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</si>
  <si>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</si>
  <si>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</si>
  <si>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</si>
  <si>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</si>
  <si>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</si>
  <si>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</si>
  <si>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</si>
  <si>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</si>
  <si>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</si>
  <si>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</si>
  <si>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</si>
  <si>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</si>
  <si>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</si>
  <si>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</si>
  <si>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</si>
  <si>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</si>
  <si>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</si>
  <si>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</si>
  <si>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</si>
  <si>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</si>
  <si>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</si>
  <si>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</si>
  <si>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</si>
  <si>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</si>
  <si>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</si>
  <si>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</si>
  <si>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</si>
  <si>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</si>
  <si>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</si>
  <si>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</si>
  <si>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</si>
  <si>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</si>
  <si>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</si>
  <si>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</si>
  <si>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</si>
  <si>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</si>
  <si>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</si>
  <si>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</si>
  <si>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</si>
  <si>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</si>
  <si>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</si>
  <si>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</si>
  <si>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</si>
  <si>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</si>
  <si>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</si>
  <si>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</si>
  <si>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</si>
  <si>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</si>
  <si>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</si>
  <si>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</si>
  <si>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</si>
  <si>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</si>
  <si>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</si>
  <si>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</si>
  <si>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</si>
  <si>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</si>
  <si>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</si>
  <si>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</si>
  <si>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</si>
  <si>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</si>
  <si>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</si>
  <si>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</si>
  <si>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</si>
  <si>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</si>
  <si>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</si>
  <si>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</si>
  <si>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</si>
  <si>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</si>
  <si>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</si>
  <si>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</si>
  <si>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</si>
  <si>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</si>
  <si>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</si>
  <si>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</si>
  <si>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</si>
  <si>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</si>
  <si>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</si>
  <si>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</si>
  <si>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</si>
  <si>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</si>
  <si>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</si>
  <si>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</si>
  <si>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</si>
  <si>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</si>
  <si>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</si>
  <si>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</si>
  <si>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</si>
  <si>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</si>
  <si>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</si>
  <si>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</si>
  <si>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</si>
  <si>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</si>
  <si>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</si>
  <si>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</si>
  <si>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</si>
  <si>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</si>
  <si>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</si>
  <si>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</si>
  <si>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</si>
  <si>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</si>
  <si>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</si>
  <si>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</si>
  <si>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</si>
  <si>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</si>
  <si>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</si>
  <si>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</si>
  <si>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</si>
  <si>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</si>
  <si>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</si>
  <si>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</si>
  <si>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</si>
  <si>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</si>
  <si>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</si>
  <si>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</si>
  <si>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</si>
  <si>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</si>
  <si>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</si>
  <si>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</si>
  <si>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</si>
  <si>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</si>
  <si>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</si>
  <si>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</si>
  <si>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</si>
  <si>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</si>
  <si>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</si>
  <si>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</si>
  <si>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</si>
  <si>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</si>
  <si>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</si>
  <si>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</si>
  <si>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</si>
  <si>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</si>
  <si>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</si>
  <si>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</si>
  <si>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</si>
  <si>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</si>
  <si>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</si>
  <si>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</si>
  <si>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</si>
  <si>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</si>
  <si>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</si>
  <si>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</si>
  <si>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</si>
  <si>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</si>
  <si>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</si>
  <si>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</si>
  <si>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</si>
  <si>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</si>
  <si>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</si>
  <si>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</si>
  <si>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</si>
  <si>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</si>
  <si>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</si>
  <si>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</si>
  <si>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</si>
  <si>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</si>
  <si>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</si>
  <si>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</si>
  <si>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</si>
  <si>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</si>
  <si>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</si>
  <si>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</si>
  <si>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</si>
  <si>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</si>
  <si>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</si>
  <si>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</si>
  <si>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</si>
  <si>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</si>
  <si>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</si>
  <si>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</si>
  <si>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</si>
  <si>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</si>
  <si>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</si>
  <si>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</si>
  <si>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</si>
  <si>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</si>
  <si>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</si>
  <si>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</si>
  <si>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</si>
  <si>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</si>
  <si>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</si>
  <si>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</si>
  <si>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</si>
  <si>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</si>
  <si>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</si>
  <si>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</si>
  <si>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</si>
  <si>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</si>
  <si>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</si>
  <si>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</si>
  <si>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</si>
  <si>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</si>
  <si>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</si>
  <si>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</si>
  <si>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</si>
  <si>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</si>
  <si>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</si>
  <si>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</si>
  <si>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</si>
  <si>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</si>
  <si>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</si>
  <si>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</si>
  <si>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</si>
  <si>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</si>
  <si>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</si>
  <si>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</si>
  <si>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</si>
  <si>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</si>
  <si>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</si>
  <si>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</si>
  <si>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</si>
  <si>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</si>
  <si>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</si>
  <si>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</si>
  <si>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</si>
  <si>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</si>
  <si>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</si>
  <si>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</si>
  <si>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</si>
  <si>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</si>
  <si>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</si>
  <si>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</si>
  <si>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</si>
  <si>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</si>
  <si>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</si>
  <si>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</si>
  <si>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</si>
  <si>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</si>
  <si>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</si>
  <si>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</si>
  <si>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</si>
  <si>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</si>
  <si>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</si>
  <si>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</si>
  <si>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</si>
  <si>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</si>
  <si>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</si>
  <si>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</si>
  <si>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</si>
  <si>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</si>
  <si>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</si>
  <si>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</si>
  <si>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</si>
  <si>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</si>
  <si>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</si>
  <si>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</si>
  <si>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</si>
  <si>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</si>
  <si>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</si>
  <si>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</si>
  <si>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</si>
  <si>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</si>
  <si>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</si>
  <si>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</si>
  <si>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</si>
  <si>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</si>
  <si>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</si>
  <si>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</si>
  <si>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</si>
  <si>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</si>
  <si>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</si>
  <si>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</si>
  <si>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</si>
  <si>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</si>
  <si>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</si>
  <si>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</si>
  <si>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</si>
  <si>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</si>
  <si>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</si>
  <si>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</si>
  <si>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</si>
  <si>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</si>
  <si>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</si>
  <si>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</si>
  <si>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</si>
  <si>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</si>
  <si>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</si>
  <si>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</si>
  <si>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</si>
  <si>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</si>
  <si>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</si>
  <si>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</si>
  <si>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</si>
  <si>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</si>
  <si>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</si>
  <si>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</si>
  <si>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</si>
  <si>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</si>
  <si>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</si>
  <si>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</si>
  <si>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</si>
  <si>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</si>
  <si>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</si>
  <si>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</si>
  <si>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</si>
  <si>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</si>
  <si>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</si>
  <si>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</si>
  <si>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</si>
  <si>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</si>
  <si>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</si>
  <si>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</si>
  <si>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</si>
  <si>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</si>
  <si>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</si>
  <si>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</si>
  <si>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</si>
  <si>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</si>
  <si>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</si>
  <si>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</si>
  <si>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</si>
  <si>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</si>
  <si>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</si>
  <si>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</si>
  <si>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</si>
  <si>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</si>
  <si>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</si>
  <si>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</si>
  <si>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</si>
  <si>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</si>
  <si>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</si>
  <si>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</si>
  <si>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</si>
  <si>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</si>
  <si>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</si>
  <si>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</si>
  <si>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</si>
  <si>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</si>
  <si>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</si>
  <si>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</si>
  <si>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</si>
  <si>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</si>
  <si>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</si>
  <si>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</si>
  <si>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</si>
  <si>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</si>
  <si>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</si>
  <si>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</si>
  <si>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</si>
  <si>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</si>
  <si>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</si>
  <si>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</si>
  <si>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</si>
  <si>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</si>
  <si>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</si>
  <si>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</si>
  <si>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</si>
  <si>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</si>
  <si>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</si>
  <si>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</si>
  <si>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</si>
  <si>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</si>
  <si>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</si>
  <si>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</si>
  <si>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</si>
  <si>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</si>
  <si>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</si>
  <si>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</si>
  <si>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</si>
  <si>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</si>
  <si>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</si>
  <si>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</si>
  <si>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</si>
  <si>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</si>
  <si>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</si>
  <si>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</si>
  <si>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</si>
  <si>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</si>
  <si>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</si>
  <si>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</si>
  <si>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</si>
  <si>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</si>
  <si>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</si>
  <si>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</si>
  <si>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</si>
  <si>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</si>
  <si>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</si>
  <si>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</si>
  <si>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</si>
  <si>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</si>
  <si>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</si>
  <si>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</si>
  <si>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</si>
  <si>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</si>
  <si>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</si>
  <si>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</si>
  <si>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</si>
  <si>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</si>
  <si>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</si>
  <si>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</si>
  <si>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</si>
  <si>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</si>
  <si>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</si>
  <si>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</si>
  <si>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</si>
  <si>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</si>
  <si>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</si>
  <si>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</si>
  <si>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</si>
  <si>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</si>
  <si>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</si>
  <si>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</si>
  <si>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</si>
  <si>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</si>
  <si>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</si>
  <si>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</si>
  <si>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</si>
  <si>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</si>
  <si>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</si>
  <si>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</si>
  <si>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</si>
  <si>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</si>
  <si>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</si>
  <si>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</si>
  <si>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</si>
  <si>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</si>
  <si>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</si>
  <si>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</si>
  <si>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</si>
  <si>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</si>
  <si>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</si>
  <si>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</si>
  <si>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</si>
  <si>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</si>
  <si>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</si>
  <si>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</si>
  <si>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</si>
  <si>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</si>
  <si>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</si>
  <si>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</si>
  <si>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</si>
  <si>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</si>
  <si>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</si>
  <si>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</si>
  <si>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</si>
  <si>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</si>
  <si>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</si>
  <si>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</si>
  <si>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</si>
  <si>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</si>
  <si>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</si>
  <si>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</si>
  <si>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</si>
  <si>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</si>
  <si>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</si>
  <si>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</si>
  <si>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</si>
  <si>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</si>
  <si>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</si>
  <si>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</si>
  <si>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</si>
  <si>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</si>
  <si>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</si>
  <si>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</si>
  <si>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</si>
  <si>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</si>
  <si>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</si>
  <si>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</si>
  <si>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</si>
  <si>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</si>
  <si>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</si>
  <si>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</si>
  <si>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</si>
  <si>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</si>
  <si>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</si>
  <si>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</si>
  <si>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</si>
  <si>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</si>
  <si>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</si>
  <si>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</si>
  <si>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</si>
  <si>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</si>
  <si>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</si>
  <si>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</si>
  <si>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</si>
  <si>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</si>
  <si>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</si>
  <si>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</si>
  <si>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</si>
  <si>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</si>
  <si>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</si>
  <si>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</si>
  <si>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</si>
  <si>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</si>
  <si>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</si>
  <si>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</si>
  <si>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</si>
  <si>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</si>
  <si>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</si>
  <si>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</si>
  <si>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</si>
  <si>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</si>
  <si>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</si>
  <si>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</si>
  <si>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</si>
  <si>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</si>
  <si>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</si>
  <si>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</si>
  <si>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</si>
  <si>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</si>
  <si>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</si>
  <si>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</si>
  <si>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</si>
  <si>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</si>
  <si>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</si>
  <si>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</si>
  <si>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</si>
  <si>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</si>
  <si>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</si>
  <si>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</si>
  <si>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</si>
  <si>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</si>
  <si>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</si>
  <si>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</si>
  <si>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</si>
  <si>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</si>
  <si>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</si>
  <si>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</si>
  <si>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</si>
  <si>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</si>
  <si>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</si>
  <si>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</si>
  <si>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</si>
  <si>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</si>
  <si>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</si>
  <si>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</si>
  <si>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</si>
  <si>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</si>
  <si>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</si>
  <si>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</si>
  <si>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</si>
  <si>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</si>
  <si>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</si>
  <si>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</si>
  <si>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</si>
  <si>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</si>
  <si>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</si>
  <si>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</si>
  <si>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</si>
  <si>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</si>
  <si>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</si>
  <si>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</si>
  <si>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</si>
  <si>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</si>
  <si>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</si>
  <si>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</si>
  <si>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</si>
  <si>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</si>
  <si>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</si>
  <si>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</si>
  <si>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</si>
  <si>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</si>
  <si>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</si>
  <si>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</si>
  <si>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</si>
  <si>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</si>
  <si>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</si>
  <si>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</si>
  <si>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</si>
  <si>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</si>
  <si>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</si>
  <si>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</si>
  <si>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</si>
  <si>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</si>
  <si>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</si>
  <si>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</si>
  <si>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</si>
  <si>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</si>
  <si>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</si>
  <si>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</si>
  <si>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</si>
  <si>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</si>
  <si>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</si>
  <si>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</si>
  <si>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</si>
  <si>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</si>
  <si>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</si>
  <si>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</si>
  <si>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</si>
  <si>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</si>
  <si>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</si>
  <si>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</si>
  <si>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</si>
  <si>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</si>
  <si>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</si>
  <si>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</si>
  <si>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</si>
  <si>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</si>
  <si>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</si>
  <si>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</si>
  <si>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</si>
  <si>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</si>
  <si>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</si>
  <si>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</si>
  <si>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</si>
  <si>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</si>
  <si>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</si>
  <si>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</si>
  <si>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</si>
  <si>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</si>
  <si>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</si>
  <si>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</si>
  <si>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</si>
  <si>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</si>
  <si>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</si>
  <si>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</si>
  <si>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</si>
  <si>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</si>
  <si>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</si>
  <si>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</si>
  <si>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</si>
  <si>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</si>
  <si>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</si>
  <si>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</si>
  <si>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</si>
  <si>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</si>
  <si>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</si>
  <si>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</si>
  <si>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</si>
  <si>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</si>
  <si>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</si>
  <si>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</si>
  <si>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</si>
  <si>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</si>
  <si>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</si>
  <si>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</si>
  <si>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</si>
  <si>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</si>
  <si>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</si>
  <si>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</si>
  <si>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</si>
  <si>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</si>
  <si>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</si>
  <si>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</si>
  <si>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</si>
  <si>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</si>
  <si>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</si>
  <si>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</si>
  <si>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</si>
  <si>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</si>
  <si>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</si>
  <si>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</si>
  <si>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</si>
  <si>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</si>
  <si>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</si>
  <si>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</si>
  <si>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</si>
  <si>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</si>
  <si>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</si>
  <si>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</si>
  <si>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</si>
  <si>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</si>
  <si>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</si>
  <si>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</si>
  <si>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</si>
  <si>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</si>
  <si>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</si>
  <si>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</si>
  <si>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</si>
  <si>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</si>
  <si>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</si>
  <si>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</si>
  <si>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</si>
  <si>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</si>
  <si>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</si>
  <si>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</si>
  <si>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</si>
  <si>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</si>
  <si>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</si>
  <si>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</si>
  <si>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</si>
  <si>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</si>
  <si>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</si>
  <si>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</si>
  <si>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</si>
  <si>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</si>
  <si>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</si>
  <si>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</si>
  <si>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</si>
  <si>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</si>
  <si>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</si>
  <si>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</si>
  <si>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</si>
  <si>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</si>
  <si>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</si>
  <si>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</si>
  <si>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</si>
  <si>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</si>
  <si>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</si>
  <si>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</si>
  <si>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</si>
  <si>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</si>
  <si>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</si>
  <si>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</si>
  <si>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</si>
  <si>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</si>
  <si>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</si>
  <si>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</si>
  <si>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</si>
  <si>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</si>
  <si>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</si>
  <si>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</si>
  <si>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</si>
  <si>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</si>
  <si>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</si>
  <si>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</si>
  <si>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</si>
  <si>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</si>
  <si>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</si>
  <si>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</si>
  <si>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</si>
  <si>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</si>
  <si>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</si>
  <si>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</si>
  <si>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</si>
  <si>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</si>
  <si>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</si>
  <si>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</si>
  <si>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</si>
  <si>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</si>
  <si>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</si>
  <si>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</si>
  <si>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</si>
  <si>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</si>
  <si>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</si>
  <si>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</si>
  <si>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</si>
  <si>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</si>
  <si>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</si>
  <si>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</si>
  <si>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</si>
  <si>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</si>
  <si>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</si>
  <si>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</si>
  <si>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</si>
  <si>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</si>
  <si>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</si>
  <si>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</si>
  <si>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</si>
  <si>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</si>
  <si>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</si>
  <si>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</si>
  <si>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</si>
  <si>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</si>
  <si>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</si>
  <si>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</si>
  <si>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</si>
  <si>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</si>
  <si>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</si>
  <si>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</si>
  <si>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</si>
  <si>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</si>
  <si>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</si>
  <si>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</si>
  <si>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</si>
  <si>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</si>
  <si>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</si>
  <si>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</si>
  <si>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</si>
  <si>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</si>
  <si>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</si>
  <si>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</si>
  <si>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</si>
  <si>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</si>
  <si>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</si>
  <si>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</si>
  <si>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</si>
  <si>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</si>
  <si>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</si>
  <si>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</si>
  <si>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</si>
  <si>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</si>
  <si>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</si>
  <si>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</si>
  <si>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</si>
  <si>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</si>
  <si>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</si>
  <si>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</si>
  <si>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</si>
  <si>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</si>
  <si>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</si>
  <si>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</si>
  <si>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</si>
  <si>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</si>
  <si>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</si>
  <si>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</si>
  <si>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</si>
  <si>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</si>
  <si>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</si>
  <si>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</si>
  <si>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</si>
  <si>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</si>
  <si>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</si>
  <si>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</si>
  <si>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</si>
  <si>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</si>
  <si>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</si>
  <si>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</si>
  <si>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</si>
  <si>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</si>
  <si>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</si>
  <si>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</si>
  <si>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</si>
  <si>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</si>
  <si>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</si>
  <si>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</si>
  <si>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</si>
  <si>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</si>
  <si>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</si>
  <si>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</si>
  <si>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</si>
  <si>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</si>
  <si>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</si>
  <si>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</si>
  <si>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</si>
  <si>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</si>
  <si>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</si>
  <si>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</si>
  <si>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</si>
  <si>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</si>
  <si>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</si>
  <si>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</si>
  <si>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</si>
  <si>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</si>
  <si>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</si>
  <si>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</si>
  <si>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</si>
  <si>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</si>
  <si>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</si>
  <si>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</si>
  <si>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</si>
  <si>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</si>
  <si>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</si>
  <si>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</si>
  <si>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</si>
  <si>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</si>
  <si>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</si>
  <si>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</si>
  <si>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</si>
  <si>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</si>
  <si>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</si>
  <si>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</si>
  <si>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</si>
  <si>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</si>
  <si>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</si>
  <si>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</si>
  <si>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</si>
  <si>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</si>
  <si>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</si>
  <si>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</si>
  <si>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</si>
  <si>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</si>
  <si>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</si>
  <si>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</si>
  <si>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</si>
  <si>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</si>
  <si>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</si>
  <si>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</si>
  <si>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</si>
  <si>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</si>
  <si>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</si>
  <si>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</si>
  <si>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</si>
  <si>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</si>
  <si>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</si>
  <si>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</si>
  <si>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</si>
  <si>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</si>
  <si>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</si>
  <si>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</si>
  <si>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</si>
  <si>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</si>
  <si>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</si>
  <si>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</si>
  <si>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</si>
  <si>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</si>
  <si>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</si>
  <si>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</si>
  <si>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</si>
  <si>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</si>
  <si>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</si>
  <si>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</si>
  <si>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</si>
  <si>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</si>
  <si>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</si>
  <si>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</si>
  <si>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</si>
  <si>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</si>
  <si>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</si>
  <si>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</si>
  <si>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</si>
  <si>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</si>
  <si>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</si>
  <si>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</si>
  <si>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</si>
  <si>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</si>
  <si>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</si>
  <si>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</si>
  <si>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</si>
  <si>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</si>
  <si>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</si>
  <si>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</si>
  <si>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</si>
  <si>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</si>
  <si>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</si>
  <si>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</si>
  <si>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</si>
  <si>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</si>
  <si>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</si>
  <si>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</si>
  <si>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</si>
  <si>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</si>
  <si>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</si>
  <si>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</si>
  <si>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</si>
  <si>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</si>
  <si>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</si>
  <si>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</si>
  <si>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</si>
  <si>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</si>
  <si>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</si>
  <si>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</si>
  <si>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</si>
  <si>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</si>
  <si>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</si>
  <si>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</si>
  <si>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</si>
  <si>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</si>
  <si>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</si>
  <si>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</si>
  <si>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</si>
  <si>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</si>
  <si>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</si>
  <si>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</si>
  <si>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</si>
  <si>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</si>
  <si>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</si>
  <si>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</si>
  <si>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</si>
  <si>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</si>
  <si>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</si>
  <si>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</si>
  <si>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</si>
  <si>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</si>
  <si>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</si>
  <si>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</si>
  <si>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</si>
  <si>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</si>
  <si>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</si>
  <si>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</si>
  <si>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</si>
  <si>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</si>
  <si>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</si>
  <si>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</si>
  <si>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</si>
  <si>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</si>
  <si>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</si>
  <si>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</si>
  <si>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</si>
  <si>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</si>
  <si>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</si>
  <si>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</si>
  <si>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</si>
  <si>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</si>
  <si>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</si>
  <si>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</si>
  <si>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</si>
  <si>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</si>
  <si>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</si>
  <si>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</si>
  <si>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</si>
  <si>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</si>
  <si>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</si>
  <si>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</si>
  <si>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</si>
  <si>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</si>
  <si>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</si>
  <si>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</si>
  <si>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</si>
  <si>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</si>
  <si>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</si>
  <si>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</si>
  <si>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</si>
  <si>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</si>
  <si>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</si>
  <si>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</si>
  <si>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</si>
  <si>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</si>
  <si>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</si>
  <si>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</si>
  <si>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</si>
  <si>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</si>
  <si>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</si>
  <si>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</si>
  <si>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</si>
  <si>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</si>
  <si>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</si>
  <si>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</si>
  <si>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</si>
  <si>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</si>
  <si>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</si>
  <si>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</si>
  <si>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</si>
  <si>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</si>
  <si>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</si>
  <si>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</si>
  <si>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</si>
  <si>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</si>
  <si>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</si>
  <si>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</si>
  <si>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</si>
  <si>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</si>
  <si>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</si>
  <si>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</si>
  <si>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</si>
  <si>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</si>
  <si>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</si>
  <si>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</si>
  <si>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</si>
  <si>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</si>
  <si>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</si>
  <si>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</si>
  <si>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</si>
  <si>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</si>
  <si>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</si>
  <si>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</si>
  <si>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</si>
  <si>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</si>
  <si>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</si>
  <si>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</si>
  <si>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</si>
  <si>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</si>
  <si>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</si>
  <si>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</si>
  <si>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</si>
  <si>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</si>
  <si>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</si>
  <si>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</si>
  <si>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</si>
  <si>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</si>
  <si>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</si>
  <si>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</si>
  <si>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</si>
  <si>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</si>
  <si>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</si>
  <si>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</si>
  <si>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</si>
  <si>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</si>
  <si>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</si>
  <si>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</si>
  <si>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</si>
  <si>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</si>
  <si>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</si>
  <si>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</si>
  <si>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</si>
  <si>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</si>
  <si>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</si>
  <si>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</si>
  <si>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</si>
  <si>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</si>
  <si>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</si>
  <si>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</si>
  <si>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</si>
  <si>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</si>
  <si>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</si>
  <si>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</si>
  <si>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</si>
  <si>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</si>
  <si>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</si>
  <si>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</si>
  <si>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</si>
  <si>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</si>
  <si>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</si>
  <si>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</si>
  <si>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</si>
  <si>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</si>
  <si>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</si>
  <si>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</si>
  <si>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</si>
  <si>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</si>
  <si>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</si>
  <si>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</si>
  <si>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</si>
  <si>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</si>
  <si>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</si>
  <si>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</si>
  <si>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</si>
  <si>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</si>
  <si>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</si>
  <si>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</si>
  <si>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</si>
  <si>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</si>
  <si>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</si>
  <si>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</si>
  <si>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</si>
  <si>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</si>
  <si>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</si>
  <si>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</si>
  <si>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</si>
  <si>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</si>
  <si>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</si>
  <si>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</si>
  <si>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</si>
  <si>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</si>
  <si>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</si>
  <si>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</si>
  <si>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</si>
  <si>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</si>
  <si>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</si>
  <si>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</si>
  <si>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</si>
  <si>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</si>
  <si>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</si>
  <si>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</si>
  <si>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</si>
  <si>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</si>
  <si>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</si>
  <si>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</si>
  <si>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</si>
  <si>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</si>
  <si>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</si>
  <si>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</si>
  <si>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</si>
  <si>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</si>
  <si>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</si>
  <si>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</si>
  <si>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</si>
  <si>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</si>
  <si>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</si>
  <si>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</si>
  <si>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</si>
  <si>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</si>
  <si>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</si>
  <si>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</si>
  <si>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</si>
  <si>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</si>
  <si>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</si>
  <si>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</si>
  <si>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</si>
  <si>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</si>
  <si>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</si>
  <si>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</si>
  <si>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</si>
  <si>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</si>
  <si>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</si>
  <si>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</si>
  <si>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</si>
  <si>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</si>
  <si>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</si>
  <si>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</si>
  <si>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</si>
  <si>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</si>
  <si>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</si>
  <si>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</si>
  <si>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</si>
  <si>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</si>
  <si>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</si>
  <si>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</si>
  <si>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</si>
  <si>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</si>
  <si>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</si>
  <si>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</si>
  <si>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</si>
  <si>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</si>
  <si>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</si>
  <si>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</si>
  <si>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</si>
  <si>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</si>
  <si>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</si>
  <si>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</si>
  <si>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</si>
  <si>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</si>
  <si>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</si>
  <si>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</si>
  <si>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</si>
  <si>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</si>
  <si>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</si>
  <si>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</si>
  <si>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</si>
  <si>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</si>
  <si>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</si>
  <si>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</si>
  <si>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</si>
  <si>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</si>
  <si>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</si>
  <si>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</si>
  <si>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</si>
  <si>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</si>
  <si>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</si>
  <si>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</si>
  <si>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</si>
  <si>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</si>
  <si>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</si>
  <si>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</si>
  <si>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</si>
  <si>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</si>
  <si>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</si>
  <si>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</si>
  <si>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</si>
  <si>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</si>
  <si>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</si>
  <si>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</si>
  <si>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</si>
  <si>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</si>
  <si>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</si>
  <si>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</si>
  <si>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</si>
  <si>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</si>
  <si>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</si>
  <si>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</si>
  <si>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</si>
  <si>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</si>
  <si>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</si>
  <si>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</si>
  <si>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</si>
  <si>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</si>
  <si>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</si>
  <si>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</si>
  <si>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</si>
  <si>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</si>
  <si>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</si>
  <si>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</si>
  <si>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</si>
  <si>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</si>
  <si>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</si>
  <si>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</si>
  <si>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</si>
  <si>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</si>
  <si>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</si>
  <si>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</si>
  <si>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</si>
  <si>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</si>
  <si>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</si>
  <si>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</si>
  <si>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</si>
  <si>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</si>
  <si>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</si>
  <si>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</si>
  <si>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</si>
  <si>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</si>
  <si>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</si>
  <si>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</si>
  <si>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</si>
  <si>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</si>
  <si>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</si>
  <si>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</si>
  <si>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</si>
  <si>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</si>
  <si>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</si>
  <si>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</si>
  <si>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</si>
  <si>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</si>
  <si>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</si>
  <si>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</si>
  <si>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</si>
  <si>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</si>
  <si>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</si>
  <si>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</si>
  <si>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</si>
  <si>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</si>
  <si>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</si>
  <si>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</si>
  <si>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</si>
  <si>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</si>
  <si>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</si>
  <si>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</si>
  <si>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</si>
  <si>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</si>
  <si>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</si>
  <si>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</si>
  <si>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</si>
  <si>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</si>
  <si>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</si>
  <si>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</si>
  <si>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</si>
  <si>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</si>
  <si>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</si>
  <si>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</si>
  <si>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</si>
  <si>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</si>
  <si>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</si>
  <si>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</si>
  <si>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</si>
  <si>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</si>
  <si>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</si>
  <si>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</si>
  <si>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</si>
  <si>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</si>
  <si>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</si>
  <si>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</si>
  <si>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</si>
  <si>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</si>
  <si>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</si>
  <si>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</si>
  <si>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</si>
  <si>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</si>
  <si>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</si>
  <si>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</si>
  <si>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</si>
  <si>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</si>
  <si>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</si>
  <si>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</si>
  <si>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</si>
  <si>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</si>
  <si>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</si>
  <si>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</si>
  <si>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</si>
  <si>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</si>
  <si>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</si>
  <si>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</si>
  <si>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</si>
  <si>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</si>
  <si>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</si>
  <si>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</si>
  <si>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</si>
  <si>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</si>
  <si>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</si>
  <si>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</si>
  <si>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</si>
  <si>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</si>
  <si>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</si>
  <si>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</si>
  <si>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</si>
  <si>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</si>
  <si>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</si>
  <si>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</si>
  <si>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</si>
  <si>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</si>
  <si>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</si>
  <si>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</si>
  <si>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</si>
  <si>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</si>
  <si>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</si>
  <si>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</si>
  <si>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</si>
  <si>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</si>
  <si>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</si>
  <si>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</si>
  <si>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</si>
  <si>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</si>
  <si>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</si>
  <si>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</si>
  <si>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</si>
  <si>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</si>
  <si>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</si>
  <si>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</si>
  <si>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</si>
  <si>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</si>
  <si>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</si>
  <si>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</si>
  <si>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</si>
  <si>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</si>
  <si>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</si>
  <si>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</si>
  <si>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</si>
  <si>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</si>
  <si>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</si>
  <si>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</si>
  <si>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</si>
  <si>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</si>
  <si>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</si>
  <si>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</si>
  <si>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</si>
  <si>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</si>
  <si>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</si>
  <si>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</si>
  <si>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</si>
  <si>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</si>
  <si>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</si>
  <si>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</si>
  <si>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</si>
  <si>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</si>
  <si>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</si>
  <si>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</si>
  <si>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</si>
  <si>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</si>
  <si>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</si>
  <si>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</si>
  <si>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</si>
  <si>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</si>
  <si>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</si>
  <si>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</si>
  <si>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</si>
  <si>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</si>
  <si>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</si>
  <si>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</si>
  <si>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</si>
  <si>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</si>
  <si>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</si>
  <si>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</si>
  <si>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</si>
  <si>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</si>
  <si>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</si>
  <si>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</si>
  <si>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</si>
  <si>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</si>
  <si>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</si>
  <si>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</si>
  <si>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</si>
  <si>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</si>
  <si>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</si>
  <si>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</si>
  <si>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</si>
  <si>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</si>
  <si>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</si>
  <si>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</si>
  <si>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</si>
  <si>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</si>
  <si>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</si>
  <si>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</si>
  <si>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</si>
  <si>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</si>
  <si>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</si>
  <si>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</si>
  <si>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</si>
  <si>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</si>
  <si>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</si>
  <si>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</si>
  <si>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</si>
  <si>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</si>
  <si>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</si>
  <si>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</si>
  <si>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</si>
  <si>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</si>
  <si>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</si>
  <si>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</si>
  <si>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</si>
  <si>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</si>
  <si>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</si>
  <si>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</si>
  <si>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</si>
  <si>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</si>
  <si>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</si>
  <si>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</si>
  <si>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</si>
  <si>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</si>
  <si>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</si>
  <si>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</si>
  <si>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</si>
  <si>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</si>
  <si>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</si>
  <si>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</si>
  <si>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</si>
  <si>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</si>
  <si>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</si>
  <si>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</si>
  <si>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</si>
  <si>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</si>
  <si>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</si>
  <si>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</si>
  <si>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</si>
  <si>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</si>
  <si>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</si>
  <si>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</si>
  <si>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</si>
  <si>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</si>
  <si>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</si>
  <si>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</si>
  <si>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</si>
  <si>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</si>
  <si>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</si>
  <si>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</si>
  <si>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</si>
  <si>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</si>
  <si>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</si>
  <si>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</si>
  <si>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</si>
  <si>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</si>
  <si>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</si>
  <si>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</si>
  <si>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</si>
  <si>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</si>
  <si>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</si>
  <si>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</si>
  <si>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</si>
  <si>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</si>
  <si>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</si>
  <si>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</si>
  <si>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</si>
  <si>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</si>
  <si>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</si>
  <si>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</si>
  <si>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</si>
  <si>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</si>
  <si>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</si>
  <si>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</si>
  <si>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</si>
  <si>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</si>
  <si>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</si>
  <si>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</si>
  <si>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</si>
  <si>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</si>
  <si>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</si>
  <si>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</si>
  <si>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</si>
  <si>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</si>
  <si>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</si>
  <si>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</si>
  <si>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</si>
  <si>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</si>
  <si>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</si>
  <si>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</si>
  <si>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</si>
  <si>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</si>
  <si>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</si>
  <si>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</si>
  <si>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</si>
  <si>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</si>
  <si>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</si>
  <si>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</si>
  <si>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</si>
  <si>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</si>
  <si>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</si>
  <si>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</si>
  <si>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</si>
  <si>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</si>
  <si>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</si>
  <si>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</si>
  <si>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</si>
  <si>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</si>
  <si>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</si>
  <si>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</si>
  <si>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</si>
  <si>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</si>
  <si>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</si>
  <si>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</si>
  <si>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</si>
  <si>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</si>
  <si>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</si>
  <si>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</si>
  <si>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</si>
  <si>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</si>
  <si>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</si>
  <si>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</si>
  <si>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</si>
  <si>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</si>
  <si>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</si>
  <si>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</si>
  <si>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</si>
  <si>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</si>
  <si>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</si>
  <si>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</si>
  <si>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</si>
  <si>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</si>
  <si>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</si>
  <si>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</si>
  <si>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</si>
  <si>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</si>
  <si>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</si>
  <si>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</si>
  <si>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</si>
  <si>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</si>
  <si>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</si>
  <si>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</si>
  <si>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</si>
  <si>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</si>
  <si>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</si>
  <si>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</si>
  <si>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</si>
  <si>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</si>
  <si>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</si>
  <si>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</si>
  <si>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</si>
  <si>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</si>
  <si>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</si>
  <si>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</si>
  <si>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</si>
  <si>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</si>
  <si>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</si>
  <si>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</si>
  <si>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</si>
  <si>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</si>
  <si>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</si>
  <si>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</si>
  <si>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</si>
  <si>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</si>
  <si>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</si>
  <si>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</si>
  <si>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</si>
  <si>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</si>
  <si>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</si>
  <si>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</si>
  <si>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</si>
  <si>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</si>
  <si>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</si>
  <si>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</si>
  <si>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</si>
  <si>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</si>
  <si>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</si>
  <si>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</si>
  <si>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</si>
  <si>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</si>
  <si>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</si>
  <si>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</si>
  <si>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</si>
  <si>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</si>
  <si>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</si>
  <si>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</si>
  <si>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</si>
  <si>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</si>
  <si>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</si>
  <si>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</si>
  <si>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</si>
  <si>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</si>
  <si>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</si>
  <si>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</si>
  <si>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</si>
  <si>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</si>
  <si>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</si>
  <si>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</si>
  <si>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</si>
  <si>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</si>
  <si>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</si>
  <si>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</si>
  <si>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</si>
  <si>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</si>
  <si>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</si>
  <si>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</si>
  <si>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</si>
  <si>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</si>
  <si>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</si>
  <si>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</si>
  <si>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</si>
  <si>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</si>
  <si>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</si>
  <si>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</si>
  <si>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</si>
  <si>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</si>
  <si>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</si>
  <si>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</si>
  <si>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</si>
  <si>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</si>
  <si>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</si>
  <si>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</si>
  <si>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</si>
  <si>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</si>
  <si>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</si>
  <si>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</si>
  <si>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</si>
  <si>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</si>
  <si>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</si>
  <si>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</si>
  <si>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</si>
  <si>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</si>
  <si>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</si>
  <si>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</si>
  <si>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</si>
  <si>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</si>
  <si>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</si>
  <si>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</si>
  <si>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</si>
  <si>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</si>
  <si>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</si>
  <si>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</si>
  <si>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</si>
  <si>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</si>
  <si>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</si>
  <si>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</si>
  <si>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</si>
  <si>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</si>
  <si>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</si>
  <si>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</si>
  <si>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</si>
  <si>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</si>
  <si>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</si>
  <si>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</si>
  <si>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</si>
  <si>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</si>
  <si>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</si>
  <si>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</si>
  <si>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</si>
  <si>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</si>
  <si>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</si>
  <si>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</si>
  <si>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</si>
  <si>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</si>
  <si>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</si>
  <si>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</si>
  <si>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</si>
  <si>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</si>
  <si>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</si>
  <si>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</si>
  <si>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</si>
  <si>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</si>
  <si>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</si>
  <si>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</si>
  <si>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</si>
  <si>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</si>
  <si>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</si>
  <si>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</si>
  <si>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</si>
  <si>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</si>
  <si>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</si>
  <si>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</si>
  <si>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</si>
  <si>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</si>
  <si>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</si>
  <si>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</si>
  <si>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</si>
  <si>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</si>
  <si>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</si>
  <si>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</si>
  <si>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</si>
  <si>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</si>
  <si>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</si>
  <si>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</si>
  <si>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</si>
  <si>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</si>
  <si>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</si>
  <si>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</si>
  <si>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</si>
  <si>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</si>
  <si>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</si>
  <si>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</si>
  <si>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</si>
  <si>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</si>
  <si>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</si>
  <si>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</si>
  <si>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</si>
  <si>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</si>
  <si>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</si>
  <si>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</si>
  <si>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</si>
  <si>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</si>
  <si>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</si>
  <si>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</si>
  <si>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</si>
  <si>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</si>
  <si>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</si>
  <si>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</si>
  <si>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</si>
  <si>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</si>
  <si>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</si>
  <si>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</si>
  <si>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</si>
  <si>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</si>
  <si>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</si>
  <si>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</si>
  <si>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</si>
  <si>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</si>
  <si>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</si>
  <si>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</si>
  <si>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</si>
  <si>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</si>
  <si>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</si>
  <si>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</si>
  <si>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</si>
  <si>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</si>
  <si>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</si>
  <si>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</si>
  <si>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</si>
  <si>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</si>
  <si>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</si>
  <si>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</si>
  <si>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</si>
  <si>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</si>
  <si>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</si>
  <si>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</si>
  <si>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</si>
  <si>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</si>
  <si>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</si>
  <si>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</si>
  <si>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</si>
  <si>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</si>
  <si>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</si>
  <si>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</si>
  <si>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</si>
  <si>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</si>
  <si>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</si>
  <si>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</si>
  <si>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</si>
  <si>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</si>
  <si>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</si>
  <si>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</si>
  <si>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</si>
  <si>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</si>
  <si>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</si>
  <si>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</si>
  <si>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</si>
  <si>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</si>
  <si>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</si>
  <si>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</si>
  <si>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</si>
  <si>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</si>
  <si>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</si>
  <si>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</si>
  <si>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</si>
  <si>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</si>
  <si>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</si>
  <si>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</si>
  <si>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</si>
  <si>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</si>
  <si>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</si>
  <si>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</si>
  <si>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</si>
  <si>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</si>
  <si>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</si>
  <si>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</si>
  <si>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</si>
  <si>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</si>
  <si>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</si>
  <si>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</si>
  <si>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</si>
  <si>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</si>
  <si>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</si>
  <si>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</si>
  <si>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</si>
  <si>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</si>
  <si>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</si>
  <si>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</si>
  <si>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</si>
  <si>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</si>
  <si>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</si>
  <si>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</si>
  <si>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</si>
  <si>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</si>
  <si>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</si>
  <si>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</si>
  <si>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</si>
  <si>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</si>
  <si>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</si>
  <si>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</si>
  <si>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</si>
  <si>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</si>
  <si>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</si>
  <si>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</si>
  <si>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</si>
  <si>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</si>
  <si>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</si>
  <si>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</si>
  <si>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</si>
  <si>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</si>
  <si>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</si>
  <si>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</si>
  <si>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</si>
  <si>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</si>
  <si>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</si>
  <si>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</si>
  <si>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</si>
  <si>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</si>
  <si>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</si>
  <si>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</si>
  <si>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</si>
  <si>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</si>
  <si>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</si>
  <si>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</si>
  <si>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</si>
  <si>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</si>
  <si>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</si>
  <si>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</si>
  <si>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</si>
  <si>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</si>
  <si>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</si>
  <si>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</si>
  <si>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</si>
  <si>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</si>
  <si>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</si>
  <si>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</si>
  <si>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</si>
  <si>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</si>
  <si>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</si>
  <si>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</si>
  <si>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</si>
  <si>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</si>
  <si>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</si>
  <si>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</si>
  <si>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</si>
  <si>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</si>
  <si>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</si>
  <si>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</si>
  <si>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</si>
  <si>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</si>
  <si>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</si>
  <si>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</si>
  <si>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</si>
  <si>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</si>
  <si>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</si>
  <si>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</si>
  <si>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</si>
  <si>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</si>
  <si>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</si>
  <si>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</si>
  <si>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</si>
  <si>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</si>
  <si>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</si>
  <si>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</si>
  <si>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</si>
  <si>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</si>
  <si>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</si>
  <si>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</si>
  <si>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</si>
  <si>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</si>
  <si>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</si>
  <si>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</si>
  <si>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</si>
  <si>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</si>
  <si>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</si>
  <si>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</si>
  <si>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</si>
  <si>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</si>
  <si>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</si>
  <si>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</si>
  <si>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</si>
  <si>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</si>
  <si>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</si>
  <si>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</si>
  <si>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</si>
  <si>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</si>
  <si>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</si>
  <si>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</si>
  <si>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</si>
  <si>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</si>
  <si>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</si>
  <si>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</si>
  <si>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</si>
  <si>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</si>
  <si>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</si>
  <si>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</si>
  <si>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</si>
  <si>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</si>
  <si>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</si>
  <si>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</si>
  <si>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</si>
  <si>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</si>
  <si>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</si>
  <si>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</si>
  <si>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</si>
  <si>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</si>
  <si>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</si>
  <si>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</si>
  <si>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</si>
  <si>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</si>
  <si>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</si>
  <si>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</si>
  <si>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</si>
  <si>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</si>
  <si>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</si>
  <si>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</si>
  <si>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</si>
  <si>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</si>
  <si>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</si>
  <si>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</si>
  <si>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</si>
  <si>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</si>
  <si>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</si>
  <si>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</si>
  <si>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</si>
  <si>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</si>
  <si>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</si>
  <si>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</si>
  <si>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</si>
  <si>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</si>
  <si>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</si>
  <si>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</si>
  <si>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</si>
  <si>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</si>
  <si>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</si>
  <si>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</si>
  <si>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</si>
  <si>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</si>
  <si>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</si>
  <si>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</si>
  <si>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</si>
  <si>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</si>
  <si>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</si>
  <si>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</si>
  <si>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</si>
  <si>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</si>
  <si>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</si>
  <si>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</si>
  <si>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</si>
  <si>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</si>
  <si>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</si>
  <si>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</si>
  <si>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</si>
  <si>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</si>
  <si>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</si>
  <si>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</si>
  <si>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</si>
  <si>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</si>
  <si>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</si>
  <si>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</si>
  <si>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</si>
  <si>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</si>
  <si>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</si>
  <si>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</si>
  <si>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</si>
  <si>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</si>
  <si>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</si>
  <si>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</si>
  <si>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</si>
  <si>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</si>
  <si>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</si>
  <si>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</si>
  <si>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</si>
  <si>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</si>
  <si>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</si>
  <si>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</si>
  <si>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</si>
  <si>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</si>
  <si>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</si>
  <si>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</si>
  <si>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</si>
  <si>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</si>
  <si>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</si>
  <si>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</si>
  <si>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</si>
  <si>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</si>
  <si>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</si>
  <si>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</si>
  <si>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</si>
  <si>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</si>
  <si>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</si>
  <si>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</si>
  <si>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</si>
  <si>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</si>
  <si>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</si>
  <si>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</si>
  <si>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</si>
  <si>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</si>
  <si>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</si>
  <si>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</si>
  <si>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</si>
  <si>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</si>
  <si>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</si>
  <si>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</si>
  <si>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</si>
  <si>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</si>
  <si>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</si>
  <si>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</si>
  <si>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</si>
  <si>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</si>
  <si>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</si>
  <si>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</si>
  <si>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</si>
  <si>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</si>
  <si>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</si>
  <si>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</si>
  <si>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</si>
  <si>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</si>
  <si>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</si>
  <si>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</si>
  <si>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</si>
  <si>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</si>
  <si>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</si>
  <si>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</si>
  <si>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</si>
  <si>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</si>
  <si>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</si>
  <si>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</si>
  <si>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</si>
  <si>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</si>
  <si>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</si>
  <si>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</si>
  <si>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</si>
  <si>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</si>
  <si>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</si>
  <si>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</si>
  <si>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</si>
  <si>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</si>
  <si>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</si>
  <si>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</si>
  <si>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</si>
  <si>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</si>
  <si>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</si>
  <si>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</si>
  <si>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</si>
  <si>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</si>
  <si>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</si>
  <si>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</si>
  <si>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</si>
  <si>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</si>
  <si>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</si>
  <si>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</si>
  <si>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</si>
  <si>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</si>
  <si>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</si>
  <si>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</si>
  <si>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</si>
  <si>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</si>
  <si>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</si>
  <si>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</si>
  <si>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</si>
  <si>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</si>
  <si>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</si>
  <si>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</si>
  <si>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</si>
  <si>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</si>
  <si>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</si>
  <si>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</si>
  <si>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</si>
  <si>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</si>
  <si>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</si>
  <si>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</si>
  <si>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</si>
  <si>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</si>
  <si>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</si>
  <si>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</si>
  <si>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</si>
  <si>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</si>
  <si>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</si>
  <si>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</si>
  <si>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</si>
  <si>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</si>
  <si>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</si>
  <si>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</si>
  <si>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</si>
  <si>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</si>
  <si>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</si>
  <si>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</si>
  <si>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</si>
  <si>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</si>
  <si>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</si>
  <si>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</si>
  <si>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</si>
  <si>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</si>
  <si>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</si>
  <si>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</si>
  <si>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</si>
  <si>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</si>
  <si>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</si>
  <si>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</si>
  <si>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</si>
  <si>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</si>
  <si>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</si>
  <si>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</si>
  <si>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</si>
  <si>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</si>
  <si>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</si>
  <si>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</si>
  <si>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</si>
  <si>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</si>
  <si>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</si>
  <si>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</si>
  <si>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</si>
  <si>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</si>
  <si>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</si>
  <si>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</si>
  <si>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</si>
  <si>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</si>
  <si>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</si>
  <si>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</si>
  <si>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</si>
  <si>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</si>
  <si>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</si>
  <si>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</si>
  <si>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</si>
  <si>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</si>
  <si>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</si>
  <si>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</si>
  <si>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</si>
  <si>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</si>
  <si>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</si>
  <si>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</si>
  <si>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</si>
  <si>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</si>
  <si>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</si>
  <si>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</si>
  <si>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</si>
  <si>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</si>
  <si>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</si>
  <si>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</si>
  <si>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</si>
  <si>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</si>
  <si>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</si>
  <si>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</si>
  <si>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</si>
  <si>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</si>
  <si>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</si>
  <si>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</si>
  <si>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</si>
  <si>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</si>
  <si>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</si>
  <si>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</si>
  <si>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</si>
  <si>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</si>
  <si>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</si>
  <si>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</si>
  <si>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</si>
  <si>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</si>
  <si>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</si>
  <si>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</si>
  <si>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</si>
  <si>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</si>
  <si>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</si>
  <si>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</si>
  <si>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</si>
  <si>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</si>
  <si>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</si>
  <si>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</si>
  <si>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</si>
  <si>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</si>
  <si>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</si>
  <si>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</si>
  <si>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</si>
  <si>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</si>
  <si>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</si>
  <si>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</si>
  <si>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</si>
  <si>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</si>
  <si>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</si>
  <si>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</si>
  <si>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</si>
  <si>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</si>
  <si>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</si>
  <si>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</si>
  <si>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</si>
  <si>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</si>
  <si>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</si>
  <si>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</si>
  <si>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</si>
  <si>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</si>
  <si>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</si>
  <si>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</si>
  <si>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</si>
  <si>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</si>
  <si>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</si>
  <si>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</si>
  <si>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</si>
  <si>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</si>
  <si>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</si>
  <si>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</si>
  <si>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</si>
  <si>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</si>
  <si>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</si>
  <si>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</si>
  <si>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</si>
  <si>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</si>
  <si>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</si>
  <si>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</si>
  <si>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</si>
  <si>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</si>
  <si>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</si>
  <si>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</si>
  <si>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</si>
  <si>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</si>
  <si>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</si>
  <si>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</si>
  <si>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</si>
  <si>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</si>
  <si>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</si>
  <si>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</si>
  <si>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</si>
  <si>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</si>
  <si>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</si>
  <si>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</si>
  <si>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</si>
  <si>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</si>
  <si>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</si>
  <si>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</si>
  <si>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</si>
  <si>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</si>
  <si>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</si>
  <si>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</si>
  <si>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</si>
  <si>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</si>
  <si>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</si>
  <si>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</si>
  <si>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</si>
  <si>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</si>
  <si>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</si>
  <si>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</si>
  <si>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</si>
  <si>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</si>
  <si>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</si>
  <si>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</si>
  <si>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</si>
  <si>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</si>
  <si>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</si>
  <si>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</si>
  <si>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</si>
  <si>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</si>
  <si>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</si>
  <si>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</si>
  <si>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</si>
  <si>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</si>
  <si>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</si>
  <si>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</si>
  <si>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</si>
  <si>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</si>
  <si>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</si>
  <si>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</si>
  <si>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</si>
  <si>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</si>
  <si>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</si>
  <si>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</si>
  <si>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</si>
  <si>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</si>
  <si>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</si>
  <si>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</si>
  <si>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</si>
  <si>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</si>
  <si>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</si>
  <si>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</si>
  <si>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</si>
  <si>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</si>
  <si>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</si>
  <si>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</si>
  <si>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</si>
  <si>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</si>
  <si>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</si>
  <si>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</si>
  <si>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</si>
  <si>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</si>
  <si>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</si>
  <si>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</si>
  <si>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</si>
  <si>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</si>
  <si>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</si>
  <si>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</si>
  <si>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</si>
  <si>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</si>
  <si>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</si>
  <si>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</si>
  <si>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</si>
  <si>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</si>
  <si>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</si>
  <si>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</si>
  <si>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</si>
  <si>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</si>
  <si>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</si>
  <si>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</si>
  <si>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</si>
  <si>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</si>
  <si>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</si>
  <si>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</si>
  <si>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</si>
  <si>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</si>
  <si>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</si>
  <si>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</si>
  <si>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</si>
  <si>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</si>
  <si>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</si>
  <si>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</si>
  <si>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</si>
  <si>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</si>
  <si>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</si>
  <si>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</si>
  <si>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</si>
  <si>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</si>
  <si>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</si>
  <si>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</si>
  <si>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</si>
  <si>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</si>
  <si>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</si>
  <si>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</si>
  <si>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</si>
  <si>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</si>
  <si>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</si>
  <si>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</si>
  <si>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</si>
  <si>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</si>
  <si>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</si>
  <si>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</si>
  <si>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</si>
  <si>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</si>
  <si>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</si>
  <si>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</si>
  <si>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</si>
  <si>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</si>
  <si>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</si>
  <si>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</si>
  <si>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</si>
  <si>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</si>
  <si>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</si>
  <si>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</si>
  <si>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</si>
  <si>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</si>
  <si>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</si>
  <si>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</si>
  <si>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</si>
  <si>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</si>
  <si>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</si>
  <si>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</si>
  <si>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</si>
  <si>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</si>
  <si>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</si>
  <si>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</si>
  <si>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</si>
  <si>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</si>
  <si>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</si>
  <si>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</si>
  <si>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</si>
  <si>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</si>
  <si>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</si>
  <si>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</si>
  <si>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</si>
  <si>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</si>
  <si>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</si>
  <si>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</si>
  <si>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</si>
  <si>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</si>
  <si>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</si>
  <si>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</si>
  <si>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</si>
  <si>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</si>
  <si>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</si>
  <si>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</si>
  <si>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</si>
  <si>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</si>
  <si>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</si>
  <si>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</si>
  <si>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</si>
  <si>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</si>
  <si>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</si>
  <si>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</si>
  <si>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</si>
  <si>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</si>
  <si>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</si>
  <si>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</si>
  <si>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</si>
  <si>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</si>
  <si>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</si>
  <si>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</si>
  <si>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</si>
  <si>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</si>
  <si>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</si>
  <si>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</si>
  <si>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</si>
  <si>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</si>
  <si>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</si>
  <si>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</si>
  <si>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</si>
  <si>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</si>
  <si>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</si>
  <si>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</si>
  <si>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</si>
  <si>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</si>
  <si>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</si>
  <si>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</si>
  <si>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</si>
  <si>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</si>
  <si>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</si>
  <si>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</si>
  <si>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</si>
  <si>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</si>
  <si>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</si>
  <si>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</si>
  <si>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</si>
  <si>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</si>
  <si>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</si>
  <si>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</si>
  <si>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</si>
  <si>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</si>
  <si>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</si>
  <si>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</si>
  <si>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</si>
  <si>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</si>
  <si>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</si>
  <si>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</si>
  <si>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</si>
  <si>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</si>
  <si>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</si>
  <si>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</si>
  <si>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</si>
  <si>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</si>
  <si>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</si>
  <si>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</si>
  <si>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</si>
  <si>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</si>
  <si>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</si>
  <si>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</si>
  <si>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</si>
  <si>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</si>
  <si>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</si>
  <si>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</si>
  <si>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</si>
  <si>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</si>
  <si>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</si>
  <si>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</si>
  <si>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</si>
  <si>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</si>
  <si>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</si>
  <si>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</si>
  <si>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</si>
  <si>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</si>
  <si>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</si>
  <si>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</si>
  <si>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</si>
  <si>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</si>
  <si>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</si>
  <si>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</si>
  <si>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</si>
  <si>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</si>
  <si>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</si>
  <si>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</si>
  <si>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</si>
  <si>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</si>
  <si>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</si>
  <si>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</si>
  <si>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</si>
  <si>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</si>
  <si>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</si>
  <si>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</si>
  <si>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</si>
  <si>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</si>
  <si>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</si>
  <si>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</si>
  <si>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</si>
  <si>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</si>
  <si>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</si>
  <si>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</si>
  <si>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</si>
  <si>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</si>
  <si>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</si>
  <si>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</si>
  <si>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</si>
  <si>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</si>
  <si>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</si>
  <si>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</si>
  <si>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</si>
  <si>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</si>
  <si>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</si>
  <si>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</si>
  <si>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</si>
  <si>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</si>
  <si>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</si>
  <si>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</si>
  <si>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</si>
  <si>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</si>
  <si>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</si>
  <si>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</si>
  <si>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</si>
  <si>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</si>
  <si>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</si>
  <si>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</si>
  <si>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</si>
  <si>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</si>
  <si>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</si>
  <si>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</si>
  <si>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</si>
  <si>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</si>
  <si>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</si>
  <si>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</si>
  <si>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</si>
  <si>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</si>
  <si>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</si>
  <si>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</si>
  <si>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</si>
  <si>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</si>
  <si>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</si>
  <si>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</si>
  <si>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</si>
  <si>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</si>
  <si>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</si>
  <si>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</si>
  <si>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</si>
  <si>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</si>
  <si>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</si>
  <si>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</si>
  <si>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</si>
  <si>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</si>
  <si>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</si>
  <si>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</si>
  <si>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</si>
  <si>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</si>
  <si>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</si>
  <si>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</si>
  <si>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</si>
  <si>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</si>
  <si>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</si>
  <si>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</si>
  <si>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</si>
  <si>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</si>
  <si>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</si>
  <si>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</si>
  <si>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</si>
  <si>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</si>
  <si>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</si>
  <si>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</si>
  <si>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</si>
  <si>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</si>
  <si>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</si>
  <si>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</si>
  <si>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</si>
  <si>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</si>
  <si>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</si>
  <si>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</si>
  <si>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</si>
  <si>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</si>
  <si>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</si>
  <si>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</si>
  <si>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</si>
  <si>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</si>
  <si>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</si>
  <si>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</si>
  <si>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</si>
  <si>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</si>
  <si>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</si>
  <si>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</si>
  <si>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</si>
  <si>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</si>
  <si>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</si>
  <si>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</si>
  <si>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</si>
  <si>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</si>
  <si>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</si>
  <si>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</si>
  <si>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</si>
  <si>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</si>
  <si>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</si>
  <si>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</si>
  <si>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</si>
  <si>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</si>
  <si>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</si>
  <si>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</si>
  <si>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</si>
  <si>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</si>
  <si>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</si>
  <si>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</si>
  <si>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</si>
  <si>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</si>
  <si>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</si>
  <si>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</si>
  <si>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</si>
  <si>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</si>
  <si>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</si>
  <si>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</si>
  <si>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</si>
  <si>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</si>
  <si>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</si>
  <si>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</si>
  <si>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</si>
  <si>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</si>
  <si>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</si>
  <si>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</si>
  <si>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</si>
  <si>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</si>
  <si>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</si>
  <si>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</si>
  <si>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</si>
  <si>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</si>
  <si>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</si>
  <si>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</si>
  <si>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</si>
  <si>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</si>
  <si>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</si>
  <si>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</si>
  <si>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</si>
  <si>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</si>
  <si>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</si>
  <si>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</si>
  <si>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</si>
  <si>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</si>
  <si>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</si>
  <si>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</si>
  <si>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</si>
  <si>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</si>
  <si>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</si>
  <si>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</si>
  <si>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</si>
  <si>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</si>
  <si>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</si>
  <si>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</si>
  <si>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</si>
  <si>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</si>
  <si>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</si>
  <si>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</si>
  <si>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</si>
  <si>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</si>
  <si>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</si>
  <si>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</si>
  <si>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</si>
  <si>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</si>
  <si>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</si>
  <si>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</si>
  <si>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</si>
  <si>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</si>
  <si>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</si>
  <si>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</si>
  <si>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</si>
  <si>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</si>
  <si>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</si>
  <si>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</si>
  <si>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</si>
  <si>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</si>
  <si>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</si>
  <si>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</si>
  <si>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</si>
  <si>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</si>
  <si>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</si>
  <si>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</si>
  <si>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</si>
  <si>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</si>
  <si>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</si>
  <si>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</si>
  <si>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</si>
  <si>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</si>
  <si>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</si>
  <si>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</si>
  <si>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</si>
  <si>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</si>
  <si>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</si>
  <si>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</si>
  <si>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</si>
  <si>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</si>
  <si>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</si>
  <si>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</si>
  <si>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</si>
  <si>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</si>
  <si>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</si>
  <si>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</si>
  <si>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</si>
  <si>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</si>
  <si>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</si>
  <si>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</si>
  <si>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</si>
  <si>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</si>
  <si>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</si>
  <si>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</si>
  <si>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</si>
  <si>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</si>
  <si>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</si>
  <si>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</si>
  <si>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</si>
  <si>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</si>
  <si>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</si>
  <si>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</si>
  <si>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</si>
  <si>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</si>
  <si>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</si>
  <si>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</si>
  <si>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</si>
  <si>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</si>
  <si>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</si>
  <si>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</si>
  <si>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</si>
  <si>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</si>
  <si>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</si>
  <si>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</si>
  <si>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</si>
  <si>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</si>
  <si>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</si>
  <si>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</si>
  <si>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</si>
  <si>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</si>
  <si>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</si>
  <si>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</si>
  <si>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</si>
  <si>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</si>
  <si>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</si>
  <si>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</si>
  <si>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</si>
  <si>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</si>
  <si>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</si>
  <si>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</si>
  <si>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</si>
  <si>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</si>
  <si>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</si>
  <si>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</si>
  <si>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</si>
  <si>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</si>
  <si>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</si>
  <si>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</si>
  <si>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</si>
  <si>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</si>
  <si>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</si>
  <si>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</si>
  <si>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</si>
  <si>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</si>
  <si>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</si>
  <si>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</si>
  <si>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</si>
  <si>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</si>
  <si>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</si>
  <si>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</si>
  <si>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</si>
  <si>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</si>
  <si>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</si>
  <si>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</si>
  <si>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</si>
  <si>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</si>
  <si>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</si>
  <si>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</si>
  <si>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</si>
  <si>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</si>
  <si>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</si>
  <si>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</si>
  <si>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</si>
  <si>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</si>
  <si>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</si>
  <si>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</si>
  <si>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</si>
  <si>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</si>
  <si>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</si>
  <si>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</si>
  <si>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</si>
  <si>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</si>
  <si>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</si>
  <si>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</si>
  <si>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</si>
  <si>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</si>
  <si>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</si>
  <si>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</si>
  <si>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</si>
  <si>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</si>
  <si>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</si>
  <si>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</si>
  <si>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</si>
  <si>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</si>
  <si>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</si>
  <si>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</si>
  <si>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</si>
  <si>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</si>
  <si>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</si>
  <si>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</si>
  <si>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</si>
  <si>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</si>
  <si>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</si>
  <si>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</si>
  <si>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</si>
  <si>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</si>
  <si>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</si>
  <si>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</si>
  <si>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</si>
  <si>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</si>
  <si>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</si>
  <si>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</si>
  <si>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</si>
  <si>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</si>
  <si>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</si>
  <si>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</si>
  <si>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</si>
  <si>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</si>
  <si>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</si>
  <si>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</si>
  <si>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</si>
  <si>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</si>
  <si>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</si>
  <si>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</si>
  <si>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</si>
  <si>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</si>
  <si>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</si>
  <si>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</si>
  <si>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</si>
  <si>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</si>
  <si>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</si>
  <si>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</si>
  <si>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</si>
  <si>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</si>
  <si>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</si>
  <si>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</si>
  <si>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</si>
  <si>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</si>
  <si>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</si>
  <si>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</si>
  <si>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</si>
  <si>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</si>
  <si>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</si>
  <si>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</si>
  <si>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</si>
  <si>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</si>
  <si>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</si>
  <si>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</si>
  <si>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</si>
  <si>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</si>
  <si>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</si>
  <si>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</si>
  <si>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</si>
  <si>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</si>
  <si>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</si>
  <si>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</si>
  <si>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</si>
  <si>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</si>
  <si>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</si>
  <si>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</si>
  <si>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</si>
  <si>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</si>
  <si>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</si>
  <si>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</si>
  <si>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</si>
  <si>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</si>
  <si>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</si>
  <si>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</si>
  <si>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</si>
  <si>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</si>
  <si>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</si>
  <si>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</si>
  <si>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</si>
  <si>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</si>
  <si>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</si>
  <si>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</si>
  <si>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</si>
  <si>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</si>
  <si>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</si>
  <si>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</si>
  <si>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</si>
  <si>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</si>
  <si>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</si>
  <si>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</si>
  <si>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</si>
  <si>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</si>
  <si>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</si>
  <si>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</si>
  <si>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</si>
  <si>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</si>
  <si>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</si>
  <si>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</si>
  <si>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</si>
  <si>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</si>
  <si>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</si>
  <si>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</si>
  <si>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</si>
  <si>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</si>
  <si>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</si>
  <si>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</si>
  <si>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</si>
  <si>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</si>
  <si>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</si>
  <si>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</si>
  <si>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</si>
  <si>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</si>
  <si>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</si>
  <si>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</si>
  <si>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</si>
  <si>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</si>
  <si>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</si>
  <si>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</si>
  <si>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</si>
  <si>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</si>
  <si>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</si>
  <si>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</si>
  <si>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</si>
  <si>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</si>
  <si>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</si>
  <si>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</si>
  <si>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</si>
  <si>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</si>
  <si>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</si>
  <si>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</si>
  <si>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</si>
  <si>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</si>
  <si>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</si>
  <si>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</si>
  <si>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</si>
  <si>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</si>
  <si>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</si>
  <si>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</si>
  <si>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</si>
  <si>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</si>
  <si>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</si>
  <si>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</si>
  <si>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</si>
  <si>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</si>
  <si>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</si>
  <si>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</si>
  <si>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</si>
  <si>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</si>
  <si>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</si>
  <si>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</si>
  <si>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</si>
  <si>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</si>
  <si>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</si>
  <si>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</si>
  <si>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</si>
  <si>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</si>
  <si>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</si>
  <si>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</si>
  <si>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</si>
  <si>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</si>
  <si>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</si>
  <si>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</si>
  <si>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</si>
  <si>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</si>
  <si>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</si>
  <si>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</si>
  <si>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</si>
  <si>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</si>
  <si>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</si>
  <si>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</si>
  <si>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</si>
  <si>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</si>
  <si>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</si>
  <si>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</si>
  <si>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</si>
  <si>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</si>
  <si>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</si>
  <si>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</si>
  <si>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</si>
  <si>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</si>
  <si>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</si>
  <si>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</si>
  <si>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</si>
  <si>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</si>
  <si>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</si>
  <si>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</si>
  <si>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</si>
  <si>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</si>
  <si>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</si>
  <si>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</si>
  <si>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</si>
  <si>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</si>
  <si>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</si>
  <si>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</si>
  <si>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</si>
  <si>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</si>
  <si>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</si>
  <si>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</si>
  <si>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</si>
  <si>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</si>
  <si>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</si>
  <si>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</si>
  <si>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</si>
  <si>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</si>
  <si>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</si>
  <si>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</si>
  <si>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</si>
  <si>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</si>
  <si>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</si>
  <si>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</si>
  <si>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</si>
  <si>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</si>
  <si>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</si>
  <si>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</si>
  <si>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</si>
  <si>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</si>
  <si>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</si>
  <si>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</si>
  <si>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</si>
  <si>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</si>
  <si>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</si>
  <si>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</si>
  <si>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</si>
  <si>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</si>
  <si>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</si>
  <si>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</si>
  <si>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</si>
  <si>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</si>
  <si>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</si>
  <si>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</si>
  <si>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</si>
  <si>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</si>
  <si>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</si>
  <si>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</si>
  <si>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</si>
  <si>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</si>
  <si>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</si>
  <si>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</si>
  <si>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</si>
  <si>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</si>
  <si>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</si>
  <si>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</si>
  <si>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</si>
  <si>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</si>
  <si>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</si>
  <si>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</si>
  <si>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</si>
  <si>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</si>
  <si>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</si>
  <si>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</si>
  <si>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</si>
  <si>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</si>
  <si>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</si>
  <si>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</si>
  <si>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</si>
  <si>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</si>
  <si>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</si>
  <si>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</si>
  <si>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</si>
  <si>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</si>
  <si>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</si>
  <si>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</si>
  <si>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</si>
  <si>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</si>
  <si>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</si>
  <si>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</si>
  <si>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</si>
  <si>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</si>
  <si>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</si>
  <si>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</si>
  <si>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</si>
  <si>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</si>
  <si>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</si>
  <si>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</si>
  <si>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</si>
  <si>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</si>
  <si>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</si>
  <si>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</si>
  <si>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</si>
  <si>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</si>
  <si>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</si>
  <si>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</si>
  <si>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</si>
  <si>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</si>
  <si>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</si>
  <si>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</si>
  <si>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</si>
  <si>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</si>
  <si>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</si>
  <si>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</si>
  <si>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</si>
  <si>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</si>
  <si>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</si>
  <si>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</si>
  <si>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</si>
  <si>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</si>
  <si>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</si>
  <si>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</si>
  <si>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</si>
  <si>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</si>
  <si>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</si>
  <si>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</si>
  <si>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</si>
  <si>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</si>
  <si>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</si>
  <si>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</si>
  <si>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</si>
  <si>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</si>
  <si>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</si>
  <si>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</si>
  <si>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</si>
  <si>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</si>
  <si>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</si>
  <si>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</si>
  <si>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</si>
  <si>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</si>
  <si>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</si>
  <si>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</si>
  <si>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</si>
  <si>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</si>
  <si>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</si>
  <si>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</si>
  <si>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</si>
  <si>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</si>
  <si>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</si>
  <si>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</si>
  <si>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</si>
  <si>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</si>
  <si>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</si>
  <si>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</si>
  <si>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</si>
  <si>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</si>
  <si>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</si>
  <si>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</si>
  <si>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</si>
  <si>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</si>
  <si>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</si>
  <si>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</si>
  <si>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</si>
  <si>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</si>
  <si>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</si>
  <si>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</si>
  <si>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</si>
  <si>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</si>
  <si>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</si>
  <si>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</si>
  <si>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</si>
  <si>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</si>
  <si>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</si>
  <si>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</si>
  <si>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</si>
  <si>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</si>
  <si>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</si>
  <si>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</si>
  <si>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</si>
  <si>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</si>
  <si>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</si>
  <si>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</si>
  <si>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</si>
  <si>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</si>
  <si>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</si>
  <si>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</si>
  <si>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</si>
  <si>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</si>
  <si>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</si>
  <si>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</si>
  <si>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</si>
  <si>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</si>
  <si>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</si>
  <si>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</si>
  <si>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</si>
  <si>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</si>
  <si>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</si>
  <si>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</si>
  <si>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</si>
  <si>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</si>
  <si>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</si>
  <si>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</si>
  <si>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</si>
  <si>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</si>
  <si>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</si>
  <si>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</si>
  <si>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</si>
  <si>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</si>
  <si>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</si>
  <si>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</si>
  <si>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</si>
  <si>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</si>
  <si>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</si>
  <si>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</si>
  <si>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</si>
  <si>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</si>
  <si>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</si>
  <si>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</si>
  <si>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</si>
  <si>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</si>
  <si>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</si>
  <si>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</si>
  <si>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</si>
  <si>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</si>
  <si>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</si>
  <si>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</si>
  <si>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</si>
  <si>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</si>
  <si>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</si>
  <si>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</si>
  <si>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</si>
  <si>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</si>
  <si>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</si>
  <si>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</si>
  <si>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</si>
  <si>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</si>
  <si>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</si>
  <si>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</si>
  <si>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</si>
  <si>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</si>
  <si>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</si>
  <si>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</si>
  <si>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</si>
  <si>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</si>
  <si>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</si>
  <si>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</si>
  <si>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</si>
  <si>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</si>
  <si>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</si>
  <si>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</si>
  <si>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</si>
  <si>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</si>
  <si>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</si>
  <si>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</si>
  <si>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</si>
  <si>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</si>
  <si>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</si>
  <si>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</si>
  <si>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</si>
  <si>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</si>
  <si>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</si>
  <si>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</si>
  <si>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</si>
  <si>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</si>
  <si>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</si>
  <si>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</si>
  <si>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</si>
  <si>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</si>
  <si>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</si>
  <si>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</si>
  <si>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</si>
  <si>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</si>
  <si>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</si>
  <si>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</si>
  <si>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</si>
  <si>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</si>
  <si>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</si>
  <si>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</si>
  <si>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</si>
  <si>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</si>
  <si>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</si>
  <si>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</si>
  <si>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</si>
  <si>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</si>
  <si>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</si>
  <si>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</si>
  <si>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</si>
  <si>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</si>
  <si>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</si>
  <si>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</si>
  <si>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</si>
  <si>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</si>
  <si>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</si>
  <si>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</si>
  <si>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</si>
  <si>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</si>
  <si>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</si>
  <si>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</si>
  <si>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</si>
  <si>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</si>
  <si>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</si>
  <si>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</si>
  <si>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</si>
  <si>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</si>
  <si>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</si>
  <si>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</si>
  <si>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</si>
  <si>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</si>
  <si>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</si>
  <si>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</si>
  <si>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</si>
  <si>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</si>
  <si>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</si>
  <si>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</si>
  <si>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</si>
  <si>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</si>
  <si>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</si>
  <si>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</si>
  <si>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</si>
  <si>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</si>
  <si>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</si>
  <si>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</si>
  <si>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</si>
  <si>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</si>
  <si>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</si>
  <si>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</si>
  <si>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</si>
  <si>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</si>
  <si>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</si>
  <si>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</si>
  <si>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</si>
  <si>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</si>
  <si>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</si>
  <si>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</si>
  <si>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</si>
  <si>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</si>
  <si>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</si>
  <si>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</si>
  <si>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</si>
  <si>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</si>
  <si>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</si>
  <si>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</si>
  <si>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</si>
  <si>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</si>
  <si>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</si>
  <si>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</si>
  <si>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</si>
  <si>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</si>
  <si>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</si>
  <si>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</si>
  <si>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</si>
  <si>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</si>
  <si>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</si>
  <si>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</si>
  <si>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</si>
  <si>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</si>
  <si>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</si>
  <si>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</si>
  <si>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</si>
  <si>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</si>
  <si>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</si>
  <si>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</si>
  <si>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</si>
  <si>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</si>
  <si>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</si>
  <si>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</si>
  <si>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</si>
  <si>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</si>
  <si>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</si>
  <si>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</si>
  <si>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</si>
  <si>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</si>
  <si>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</si>
  <si>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</si>
  <si>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</si>
  <si>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</si>
  <si>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</si>
  <si>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</si>
  <si>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</si>
  <si>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</si>
  <si>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</si>
  <si>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</si>
  <si>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</si>
  <si>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</si>
  <si>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</si>
  <si>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</si>
  <si>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</si>
  <si>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</si>
  <si>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</si>
  <si>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</si>
  <si>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</si>
  <si>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</si>
  <si>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</si>
  <si>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</si>
  <si>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</si>
  <si>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</si>
  <si>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</si>
  <si>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</si>
  <si>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</si>
  <si>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</si>
  <si>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</si>
  <si>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</si>
  <si>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</si>
  <si>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</si>
  <si>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</si>
  <si>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</si>
  <si>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</si>
  <si>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</si>
  <si>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</si>
  <si>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</si>
  <si>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</si>
  <si>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</si>
  <si>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</si>
  <si>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</si>
  <si>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</si>
  <si>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</si>
  <si>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</si>
  <si>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</si>
  <si>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</si>
  <si>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</si>
  <si>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</si>
  <si>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</si>
  <si>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</si>
  <si>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</si>
  <si>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</si>
  <si>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</si>
  <si>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</si>
  <si>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</si>
  <si>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</si>
  <si>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</si>
  <si>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</si>
  <si>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</si>
  <si>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</si>
  <si>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</si>
  <si>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</si>
  <si>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</si>
  <si>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</si>
  <si>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</si>
  <si>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</si>
  <si>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</si>
  <si>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</si>
  <si>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</si>
  <si>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</si>
  <si>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</si>
  <si>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</si>
  <si>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</si>
  <si>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</si>
  <si>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</si>
  <si>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</si>
  <si>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</si>
  <si>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</si>
  <si>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</si>
  <si>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</si>
  <si>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</si>
  <si>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</si>
  <si>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</si>
  <si>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</si>
  <si>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</si>
  <si>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</si>
  <si>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</si>
  <si>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</si>
  <si>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</si>
  <si>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</si>
  <si>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</si>
  <si>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</si>
  <si>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</si>
  <si>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</si>
  <si>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</si>
  <si>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</si>
  <si>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</si>
  <si>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</si>
  <si>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</si>
  <si>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</si>
  <si>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</si>
  <si>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</si>
  <si>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</si>
  <si>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</si>
  <si>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</si>
  <si>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</si>
  <si>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</si>
  <si>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</si>
  <si>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</si>
  <si>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</si>
  <si>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</si>
  <si>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</si>
  <si>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</si>
  <si>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</si>
  <si>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</si>
  <si>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</si>
  <si>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</si>
  <si>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</si>
  <si>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</si>
  <si>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</si>
  <si>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</si>
  <si>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</si>
  <si>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</si>
  <si>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</si>
  <si>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</si>
  <si>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</si>
  <si>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</si>
  <si>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</si>
  <si>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</si>
  <si>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</si>
  <si>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</si>
  <si>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</si>
  <si>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</si>
  <si>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</si>
  <si>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</si>
  <si>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</si>
  <si>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</si>
  <si>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</si>
  <si>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</si>
  <si>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</si>
  <si>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</si>
  <si>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</si>
  <si>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</si>
  <si>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</si>
  <si>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</si>
  <si>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</si>
  <si>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</si>
  <si>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</si>
  <si>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</si>
  <si>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</si>
  <si>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</si>
  <si>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</si>
  <si>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</si>
  <si>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</si>
  <si>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</si>
  <si>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</si>
  <si>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</si>
  <si>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</si>
  <si>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</si>
  <si>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</si>
  <si>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</si>
  <si>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</si>
  <si>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</si>
  <si>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</si>
  <si>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</si>
  <si>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</si>
  <si>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</si>
  <si>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</si>
  <si>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</si>
  <si>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</si>
  <si>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</si>
  <si>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</si>
  <si>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</si>
  <si>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</si>
  <si>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</si>
  <si>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</si>
  <si>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</si>
  <si>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</si>
  <si>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</si>
  <si>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</si>
  <si>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</si>
  <si>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</si>
  <si>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</si>
  <si>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</si>
  <si>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</si>
  <si>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</si>
  <si>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</si>
  <si>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</si>
  <si>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</si>
  <si>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</si>
  <si>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</si>
  <si>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</si>
  <si>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</si>
  <si>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</si>
  <si>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</si>
  <si>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</si>
  <si>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</si>
  <si>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</si>
  <si>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</si>
  <si>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</si>
  <si>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</si>
  <si>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</si>
  <si>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</si>
  <si>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</si>
  <si>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</si>
  <si>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</si>
  <si>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</si>
  <si>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</si>
  <si>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</si>
  <si>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</si>
  <si>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</si>
  <si>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</si>
  <si>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</si>
  <si>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</si>
  <si>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</si>
  <si>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</si>
  <si>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</si>
  <si>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</si>
  <si>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</si>
  <si>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</si>
  <si>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</si>
  <si>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</si>
  <si>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</si>
  <si>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</si>
  <si>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</si>
  <si>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</si>
  <si>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</si>
  <si>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</si>
  <si>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</si>
  <si>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</si>
  <si>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</si>
  <si>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</si>
  <si>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</si>
  <si>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</si>
  <si>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</si>
  <si>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</si>
  <si>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</si>
  <si>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</si>
  <si>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</si>
  <si>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</si>
  <si>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</si>
  <si>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</si>
  <si>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</si>
  <si>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</si>
  <si>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</si>
  <si>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</si>
  <si>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</si>
  <si>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</si>
  <si>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</si>
  <si>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</si>
  <si>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</si>
  <si>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</si>
  <si>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</si>
  <si>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</si>
  <si>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</si>
  <si>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</si>
  <si>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</si>
  <si>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</si>
  <si>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</si>
  <si>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</si>
  <si>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</si>
  <si>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</si>
  <si>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</si>
  <si>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</si>
  <si>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</si>
  <si>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</si>
  <si>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</si>
  <si>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</si>
  <si>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</si>
  <si>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</si>
  <si>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</si>
  <si>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</si>
  <si>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</si>
  <si>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</si>
  <si>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</si>
  <si>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</si>
  <si>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</si>
  <si>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</si>
  <si>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</si>
  <si>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</si>
  <si>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</si>
  <si>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</si>
  <si>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</si>
  <si>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</si>
  <si>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</si>
  <si>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</si>
  <si>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</si>
  <si>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</si>
  <si>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</si>
  <si>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</si>
  <si>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</si>
  <si>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</si>
  <si>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</si>
  <si>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</si>
  <si>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</si>
  <si>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</si>
  <si>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</si>
  <si>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</si>
  <si>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</si>
  <si>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</si>
  <si>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</si>
  <si>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</si>
  <si>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</si>
  <si>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</si>
  <si>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</si>
  <si>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</si>
  <si>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</si>
  <si>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</si>
  <si>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</si>
  <si>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</si>
  <si>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</si>
  <si>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</si>
  <si>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</si>
  <si>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</si>
  <si>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</si>
  <si>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</si>
  <si>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</si>
  <si>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</si>
  <si>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</si>
  <si>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</si>
  <si>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</si>
  <si>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</si>
  <si>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</si>
  <si>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</si>
  <si>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</si>
  <si>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</si>
  <si>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</si>
  <si>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</si>
  <si>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</si>
  <si>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</si>
  <si>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</si>
  <si>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</si>
  <si>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</si>
  <si>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</si>
  <si>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</si>
  <si>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</si>
  <si>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</si>
  <si>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</si>
  <si>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</si>
  <si>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</si>
  <si>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</si>
  <si>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</si>
  <si>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</si>
  <si>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</si>
  <si>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</si>
  <si>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</si>
  <si>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</si>
  <si>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</si>
  <si>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</si>
  <si>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</si>
  <si>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</si>
  <si>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</si>
  <si>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</si>
  <si>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</si>
  <si>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</si>
  <si>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</si>
  <si>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</si>
  <si>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</si>
  <si>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</si>
  <si>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</si>
  <si>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</si>
  <si>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</si>
  <si>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</si>
  <si>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</si>
  <si>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</si>
  <si>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</si>
  <si>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</si>
  <si>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</si>
  <si>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</si>
  <si>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</si>
  <si>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</si>
  <si>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</si>
  <si>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</si>
  <si>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</si>
  <si>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</si>
  <si>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</si>
  <si>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</si>
  <si>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</si>
  <si>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</si>
  <si>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</si>
  <si>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</si>
  <si>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</si>
  <si>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</si>
  <si>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</si>
  <si>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</si>
  <si>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</si>
  <si>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</si>
  <si>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</si>
  <si>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</si>
  <si>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</si>
  <si>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</si>
  <si>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</si>
  <si>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</si>
  <si>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</si>
  <si>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</si>
  <si>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</si>
  <si>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</si>
  <si>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</si>
  <si>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</si>
  <si>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</si>
  <si>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</si>
  <si>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</si>
  <si>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</si>
  <si>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</si>
  <si>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</si>
  <si>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</si>
  <si>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</si>
  <si>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</si>
  <si>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</si>
  <si>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</si>
  <si>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</si>
  <si>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</si>
  <si>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</si>
  <si>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</si>
  <si>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</si>
  <si>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</si>
  <si>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</si>
  <si>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</si>
  <si>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</si>
  <si>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</si>
  <si>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</si>
  <si>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</si>
  <si>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</si>
  <si>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</si>
  <si>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</si>
  <si>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</si>
  <si>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</si>
  <si>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</si>
  <si>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</si>
  <si>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</si>
  <si>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</si>
  <si>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</si>
  <si>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</si>
  <si>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</si>
  <si>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</si>
  <si>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</si>
  <si>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</si>
  <si>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</si>
  <si>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</si>
  <si>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</si>
  <si>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</si>
  <si>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</si>
  <si>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</si>
  <si>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</si>
  <si>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</si>
  <si>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</si>
  <si>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</si>
  <si>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</si>
  <si>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</si>
  <si>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</si>
  <si>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</si>
  <si>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</si>
  <si>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</si>
  <si>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</si>
  <si>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</si>
  <si>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</si>
  <si>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</si>
  <si>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</si>
  <si>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</si>
  <si>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</si>
  <si>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</si>
  <si>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</si>
  <si>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</si>
  <si>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</si>
  <si>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</si>
  <si>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</si>
  <si>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</si>
  <si>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</si>
  <si>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</si>
  <si>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</si>
  <si>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</si>
  <si>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</si>
  <si>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</si>
  <si>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</si>
  <si>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</si>
  <si>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</si>
  <si>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</si>
  <si>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</si>
  <si>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</si>
  <si>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</si>
  <si>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</si>
  <si>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</si>
  <si>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</si>
  <si>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</si>
  <si>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</si>
  <si>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</si>
  <si>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</si>
  <si>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</si>
  <si>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</si>
  <si>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</si>
  <si>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</si>
  <si>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</si>
  <si>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</si>
  <si>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</si>
  <si>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</si>
  <si>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</si>
  <si>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</si>
  <si>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</si>
  <si>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</si>
  <si>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</si>
  <si>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</si>
  <si>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</si>
  <si>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</si>
  <si>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</si>
  <si>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</si>
  <si>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</si>
  <si>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</si>
  <si>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</si>
  <si>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</si>
  <si>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</si>
  <si>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</si>
  <si>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</si>
  <si>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</si>
  <si>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</si>
  <si>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</si>
  <si>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</si>
  <si>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</si>
  <si>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</si>
  <si>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</si>
  <si>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</si>
  <si>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</si>
  <si>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</si>
  <si>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</si>
  <si>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</si>
  <si>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</si>
  <si>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</si>
  <si>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</si>
  <si>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</si>
  <si>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</si>
  <si>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</si>
  <si>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</si>
  <si>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</si>
  <si>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</si>
  <si>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</si>
  <si>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</si>
  <si>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</si>
  <si>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</si>
  <si>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</si>
  <si>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</si>
  <si>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</si>
  <si>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</si>
  <si>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</si>
  <si>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</si>
  <si>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</si>
  <si>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</si>
  <si>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</si>
  <si>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</si>
  <si>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</si>
  <si>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</si>
  <si>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</si>
  <si>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</si>
  <si>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</si>
  <si>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</si>
  <si>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</si>
  <si>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</si>
  <si>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</si>
  <si>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</si>
  <si>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</si>
  <si>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</si>
  <si>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</si>
  <si>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</si>
  <si>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</si>
  <si>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</si>
  <si>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</si>
  <si>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</si>
  <si>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</si>
  <si>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</si>
  <si>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</si>
  <si>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</si>
  <si>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</si>
  <si>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</si>
  <si>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</si>
  <si>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</si>
  <si>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</si>
  <si>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</si>
  <si>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</si>
  <si>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</si>
  <si>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</si>
  <si>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</si>
  <si>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</si>
  <si>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</si>
  <si>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</si>
  <si>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</si>
  <si>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</si>
  <si>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</si>
  <si>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</si>
  <si>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</si>
  <si>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</si>
  <si>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</si>
  <si>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</si>
  <si>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</si>
  <si>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</si>
  <si>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</si>
  <si>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</si>
  <si>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</si>
  <si>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</si>
  <si>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</si>
  <si>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</si>
  <si>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</si>
  <si>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</si>
  <si>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</si>
  <si>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</si>
  <si>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</si>
  <si>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</si>
  <si>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</si>
  <si>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</si>
  <si>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</si>
  <si>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</si>
  <si>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</si>
  <si>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</si>
  <si>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</si>
  <si>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</si>
  <si>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</si>
  <si>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</si>
  <si>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</si>
  <si>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</si>
  <si>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</si>
  <si>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</si>
  <si>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</si>
  <si>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</si>
  <si>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</si>
  <si>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</si>
  <si>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</si>
  <si>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</si>
  <si>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</si>
  <si>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</si>
  <si>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</si>
  <si>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</si>
  <si>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</si>
  <si>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</si>
  <si>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</si>
  <si>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</si>
  <si>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</si>
  <si>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</si>
  <si>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</si>
  <si>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</si>
  <si>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</si>
  <si>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</si>
  <si>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</si>
  <si>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</si>
  <si>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</si>
  <si>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</si>
  <si>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</si>
  <si>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</si>
  <si>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</si>
  <si>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</si>
  <si>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</si>
  <si>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</si>
  <si>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</si>
  <si>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</si>
  <si>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</si>
  <si>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</si>
  <si>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</si>
  <si>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</si>
  <si>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</si>
  <si>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</si>
  <si>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</si>
  <si>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</si>
  <si>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</si>
  <si>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</si>
  <si>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</si>
  <si>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</si>
  <si>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</si>
  <si>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</si>
  <si>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</si>
  <si>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</si>
  <si>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</si>
  <si>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</si>
  <si>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</si>
  <si>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</si>
  <si>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</si>
  <si>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</si>
  <si>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</si>
  <si>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</si>
  <si>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</si>
  <si>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</si>
  <si>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</si>
  <si>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</si>
  <si>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</si>
  <si>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</si>
  <si>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</si>
  <si>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</si>
  <si>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</si>
  <si>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</si>
  <si>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</si>
  <si>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</si>
  <si>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</si>
  <si>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</si>
  <si>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</si>
  <si>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</si>
  <si>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</si>
  <si>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</si>
  <si>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</si>
  <si>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</si>
  <si>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</si>
  <si>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</si>
  <si>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</si>
  <si>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</si>
  <si>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</si>
  <si>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</si>
  <si>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</si>
  <si>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</si>
  <si>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</si>
  <si>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</si>
  <si>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</si>
  <si>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</si>
  <si>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</si>
  <si>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</si>
  <si>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</si>
  <si>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</si>
  <si>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</si>
  <si>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</si>
  <si>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</si>
  <si>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</si>
  <si>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</si>
  <si>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</si>
  <si>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</si>
  <si>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</si>
  <si>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</si>
  <si>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</si>
  <si>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</si>
  <si>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</si>
  <si>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</si>
  <si>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</si>
  <si>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</si>
  <si>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</si>
  <si>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</si>
  <si>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</si>
  <si>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</si>
  <si>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</si>
  <si>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</si>
  <si>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</si>
  <si>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</si>
  <si>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</si>
  <si>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</si>
  <si>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</si>
  <si>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</si>
  <si>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</si>
  <si>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</si>
  <si>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</si>
  <si>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</si>
  <si>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</si>
  <si>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</si>
  <si>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</si>
  <si>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</si>
  <si>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</si>
  <si>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</si>
  <si>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</si>
  <si>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</si>
  <si>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</si>
  <si>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</si>
  <si>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</si>
  <si>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</si>
  <si>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</si>
  <si>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</si>
  <si>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</si>
  <si>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</si>
  <si>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</si>
  <si>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</si>
  <si>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</si>
  <si>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</si>
  <si>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</si>
  <si>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</si>
  <si>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</si>
  <si>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</si>
  <si>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</si>
  <si>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</si>
  <si>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</si>
  <si>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</si>
  <si>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</si>
  <si>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</si>
  <si>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</si>
  <si>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</si>
  <si>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</si>
  <si>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</si>
  <si>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</si>
  <si>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</si>
  <si>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</si>
  <si>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</si>
  <si>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</si>
  <si>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</si>
  <si>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</si>
  <si>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</si>
  <si>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</si>
  <si>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</si>
  <si>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</si>
  <si>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</si>
  <si>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</si>
  <si>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</si>
  <si>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</si>
  <si>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</si>
  <si>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</si>
  <si>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</si>
  <si>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</si>
  <si>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</si>
  <si>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</si>
  <si>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</si>
  <si>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</si>
  <si>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</si>
  <si>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</si>
  <si>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</si>
  <si>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</si>
  <si>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</si>
  <si>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</si>
  <si>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</si>
  <si>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</si>
  <si>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</si>
  <si>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</si>
  <si>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</si>
  <si>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</si>
  <si>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</si>
  <si>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</si>
  <si>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</si>
  <si>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</si>
  <si>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</si>
  <si>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</si>
  <si>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</si>
  <si>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</si>
  <si>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</si>
  <si>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</si>
  <si>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</si>
  <si>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</si>
  <si>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</si>
  <si>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</si>
  <si>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</si>
  <si>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</si>
  <si>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</si>
  <si>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</si>
  <si>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</si>
  <si>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</si>
  <si>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</si>
  <si>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</si>
  <si>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</si>
  <si>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</si>
  <si>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</si>
  <si>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</si>
  <si>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</si>
  <si>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</si>
  <si>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</si>
  <si>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</si>
  <si>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</si>
  <si>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</si>
  <si>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</si>
  <si>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</si>
  <si>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</si>
  <si>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</si>
  <si>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</si>
  <si>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</si>
  <si>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</si>
  <si>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</si>
  <si>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</si>
  <si>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</si>
  <si>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</si>
  <si>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</si>
  <si>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</si>
  <si>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</si>
  <si>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</si>
  <si>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</si>
  <si>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</si>
  <si>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</si>
  <si>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</si>
  <si>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</si>
  <si>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</si>
  <si>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</si>
  <si>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</si>
  <si>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</si>
  <si>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</si>
  <si>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</si>
  <si>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</si>
  <si>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</si>
  <si>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</si>
  <si>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</si>
  <si>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</si>
  <si>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</si>
  <si>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</si>
  <si>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</si>
  <si>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</si>
  <si>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</si>
  <si>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</si>
  <si>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</si>
  <si>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</si>
  <si>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</si>
  <si>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</si>
  <si>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</si>
  <si>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</si>
  <si>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</si>
  <si>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</si>
  <si>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</si>
  <si>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</si>
  <si>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</si>
  <si>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</si>
  <si>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</si>
  <si>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</si>
  <si>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</si>
  <si>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</si>
  <si>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</si>
  <si>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</si>
  <si>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</si>
  <si>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</si>
  <si>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</si>
  <si>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</si>
  <si>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</si>
  <si>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</si>
  <si>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</si>
  <si>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</si>
  <si>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</si>
  <si>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</si>
  <si>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</si>
  <si>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</si>
  <si>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</si>
  <si>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</si>
  <si>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</si>
  <si>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</si>
  <si>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</si>
  <si>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</si>
  <si>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</si>
  <si>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</si>
  <si>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</si>
  <si>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</si>
  <si>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</si>
  <si>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</si>
  <si>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</si>
  <si>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</si>
  <si>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</si>
  <si>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</si>
  <si>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</si>
  <si>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</si>
  <si>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</si>
  <si>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</si>
  <si>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</si>
  <si>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</si>
  <si>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</si>
  <si>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</si>
  <si>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</si>
  <si>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</si>
  <si>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</si>
  <si>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</si>
  <si>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</si>
  <si>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</si>
  <si>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</si>
  <si>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</si>
  <si>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</si>
  <si>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</si>
  <si>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</si>
  <si>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</si>
  <si>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</si>
  <si>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</si>
  <si>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</si>
  <si>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</si>
  <si>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</si>
  <si>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</si>
  <si>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</si>
  <si>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</si>
  <si>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</si>
  <si>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</si>
  <si>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</si>
  <si>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</si>
  <si>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</si>
  <si>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</si>
  <si>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</si>
  <si>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</si>
  <si>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</si>
  <si>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</si>
  <si>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</si>
  <si>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</si>
  <si>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</si>
  <si>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</si>
  <si>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</si>
  <si>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</si>
  <si>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</si>
  <si>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</si>
  <si>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</si>
  <si>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</si>
  <si>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</si>
  <si>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</si>
  <si>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</si>
  <si>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</si>
  <si>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</si>
  <si>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</si>
  <si>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</si>
  <si>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</si>
  <si>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</si>
  <si>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</si>
  <si>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</si>
  <si>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</si>
  <si>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</si>
  <si>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</si>
  <si>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</si>
  <si>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</si>
  <si>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</si>
  <si>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</si>
  <si>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</si>
  <si>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</si>
  <si>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</si>
  <si>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</si>
  <si>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</si>
  <si>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</si>
  <si>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</si>
  <si>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</si>
  <si>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</si>
  <si>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</si>
  <si>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</si>
  <si>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</si>
  <si>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</si>
  <si>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</si>
  <si>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</si>
  <si>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</si>
  <si>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</si>
  <si>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</si>
  <si>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</si>
  <si>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</si>
  <si>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</si>
  <si>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</si>
  <si>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</si>
  <si>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</si>
  <si>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</si>
  <si>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</si>
  <si>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</si>
  <si>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</si>
  <si>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</si>
  <si>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</si>
  <si>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</si>
  <si>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</si>
  <si>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</si>
  <si>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</si>
  <si>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</si>
  <si>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</si>
  <si>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</si>
  <si>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</si>
  <si>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</si>
  <si>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</si>
  <si>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</si>
  <si>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</si>
  <si>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</si>
  <si>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</si>
  <si>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</si>
  <si>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</si>
  <si>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</si>
  <si>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</si>
  <si>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</si>
  <si>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</si>
  <si>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</si>
  <si>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</si>
  <si>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</si>
  <si>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</si>
  <si>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</si>
  <si>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</si>
  <si>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</si>
  <si>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</si>
  <si>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</si>
  <si>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</si>
  <si>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</si>
  <si>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</si>
  <si>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</si>
  <si>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</si>
  <si>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</si>
  <si>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</si>
  <si>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</si>
  <si>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</si>
  <si>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</si>
  <si>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</si>
  <si>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</si>
  <si>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</si>
  <si>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</si>
  <si>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</si>
  <si>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</si>
  <si>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</si>
  <si>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</si>
  <si>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</si>
  <si>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</si>
  <si>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</si>
  <si>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</si>
  <si>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</si>
  <si>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</si>
  <si>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</si>
  <si>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</si>
  <si>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</si>
  <si>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</si>
  <si>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</si>
  <si>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</si>
  <si>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</si>
  <si>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</si>
  <si>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</si>
  <si>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</si>
  <si>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</si>
  <si>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</si>
  <si>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</si>
  <si>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</si>
  <si>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</si>
  <si>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</si>
  <si>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</si>
  <si>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</si>
  <si>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</si>
  <si>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</si>
  <si>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</si>
  <si>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</si>
  <si>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</si>
  <si>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</si>
  <si>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</si>
  <si>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</si>
  <si>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</si>
  <si>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</si>
  <si>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</si>
  <si>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</si>
  <si>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</si>
  <si>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</si>
  <si>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</si>
  <si>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</si>
  <si>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</si>
  <si>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</si>
  <si>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</si>
  <si>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</si>
  <si>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</si>
  <si>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</si>
  <si>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</si>
  <si>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</si>
  <si>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</si>
  <si>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</si>
  <si>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</si>
  <si>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</si>
  <si>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</si>
  <si>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</si>
  <si>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</si>
  <si>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</si>
  <si>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</si>
  <si>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</si>
  <si>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</si>
  <si>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</si>
  <si>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</si>
  <si>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</si>
  <si>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</si>
  <si>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</si>
  <si>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</si>
  <si>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</si>
  <si>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</si>
  <si>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</si>
  <si>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</si>
  <si>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</si>
  <si>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</si>
  <si>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</si>
  <si>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</si>
  <si>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</si>
  <si>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</si>
  <si>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</si>
  <si>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</si>
  <si>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</si>
  <si>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</si>
  <si>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</si>
  <si>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</si>
  <si>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</si>
  <si>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</si>
  <si>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</si>
  <si>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</si>
  <si>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</si>
  <si>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</si>
  <si>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</si>
  <si>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</si>
  <si>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</si>
  <si>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</si>
  <si>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</si>
  <si>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</si>
  <si>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</si>
  <si>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</si>
  <si>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</si>
  <si>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</si>
  <si>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</si>
  <si>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</si>
  <si>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</si>
  <si>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</si>
  <si>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</si>
  <si>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</si>
  <si>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</si>
  <si>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</si>
  <si>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</si>
  <si>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</si>
  <si>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</si>
  <si>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</si>
  <si>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</si>
  <si>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</si>
  <si>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</si>
  <si>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</si>
  <si>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</si>
  <si>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</si>
  <si>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</si>
  <si>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</si>
  <si>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</si>
  <si>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</si>
  <si>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</si>
  <si>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</si>
  <si>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</si>
  <si>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</si>
  <si>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</si>
  <si>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</si>
  <si>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</si>
  <si>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</si>
  <si>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</si>
  <si>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</si>
  <si>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</si>
  <si>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</si>
  <si>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</si>
  <si>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</si>
  <si>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</si>
  <si>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</si>
  <si>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</si>
  <si>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</si>
  <si>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</si>
  <si>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</si>
  <si>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</si>
  <si>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</si>
  <si>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</si>
  <si>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</si>
  <si>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</si>
  <si>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</si>
  <si>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</si>
  <si>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</si>
  <si>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</si>
  <si>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</si>
  <si>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</si>
  <si>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</si>
  <si>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</si>
  <si>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</si>
  <si>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</si>
  <si>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</si>
  <si>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</si>
  <si>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</si>
  <si>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</si>
  <si>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</si>
  <si>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</si>
  <si>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</si>
  <si>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</si>
  <si>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</si>
  <si>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</si>
  <si>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</si>
  <si>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</si>
  <si>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</si>
  <si>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</si>
  <si>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</si>
  <si>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</si>
  <si>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</si>
  <si>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</si>
  <si>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</si>
  <si>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</si>
  <si>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</si>
  <si>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</si>
  <si>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</si>
  <si>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</si>
  <si>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</si>
  <si>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</si>
  <si>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</si>
  <si>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</si>
  <si>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</si>
  <si>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</si>
  <si>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</si>
  <si>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</si>
  <si>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</si>
  <si>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</si>
  <si>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</si>
  <si>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</si>
  <si>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</si>
  <si>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</si>
  <si>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</si>
  <si>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</si>
  <si>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</si>
  <si>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</si>
  <si>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</si>
  <si>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</si>
  <si>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</si>
  <si>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</si>
  <si>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</si>
  <si>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</si>
  <si>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</si>
  <si>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</si>
  <si>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</si>
  <si>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</si>
  <si>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</si>
  <si>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</si>
  <si>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</si>
  <si>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</si>
  <si>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</si>
  <si>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</si>
  <si>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</si>
  <si>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</si>
  <si>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</si>
  <si>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</si>
  <si>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</si>
  <si>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</si>
  <si>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</si>
  <si>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</si>
  <si>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</si>
  <si>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</si>
  <si>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</si>
  <si>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</si>
  <si>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</si>
  <si>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</si>
  <si>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</si>
  <si>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</si>
  <si>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</si>
  <si>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</si>
  <si>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</si>
  <si>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</si>
  <si>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</si>
  <si>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</si>
  <si>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</si>
  <si>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</si>
  <si>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</si>
  <si>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</si>
  <si>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</si>
  <si>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</si>
  <si>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</si>
  <si>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</si>
  <si>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</si>
  <si>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</si>
  <si>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</si>
  <si>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</si>
  <si>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</si>
  <si>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</si>
  <si>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</si>
  <si>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</si>
  <si>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</si>
  <si>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</si>
  <si>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</si>
  <si>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</si>
  <si>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</si>
  <si>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</si>
  <si>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</si>
  <si>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</si>
  <si>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</si>
  <si>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</si>
  <si>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</si>
  <si>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</si>
  <si>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</si>
  <si>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</si>
  <si>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</si>
  <si>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</si>
  <si>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</si>
  <si>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</si>
  <si>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</si>
  <si>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</si>
  <si>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</si>
  <si>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</si>
  <si>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</si>
  <si>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</si>
  <si>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</si>
  <si>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</si>
  <si>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</si>
  <si>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</si>
  <si>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</si>
  <si>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</si>
  <si>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</si>
  <si>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</si>
  <si>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</si>
  <si>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</si>
  <si>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</si>
  <si>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</si>
  <si>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</si>
  <si>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</si>
  <si>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</si>
  <si>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</si>
  <si>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</si>
  <si>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</si>
  <si>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</si>
  <si>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</si>
  <si>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</si>
  <si>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</si>
  <si>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</si>
  <si>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</si>
  <si>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</si>
  <si>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</si>
  <si>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</si>
  <si>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</si>
  <si>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</si>
  <si>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</si>
  <si>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</si>
  <si>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</si>
  <si>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</si>
  <si>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</si>
  <si>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</si>
  <si>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</si>
  <si>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</si>
  <si>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</si>
  <si>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</si>
  <si>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</si>
  <si>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</si>
  <si>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</si>
  <si>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</si>
  <si>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</si>
  <si>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</si>
  <si>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</si>
  <si>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</si>
  <si>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</si>
  <si>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</si>
  <si>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</si>
  <si>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</si>
  <si>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</si>
  <si>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</si>
  <si>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</si>
  <si>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</si>
  <si>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</si>
  <si>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</si>
  <si>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</si>
  <si>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</si>
  <si>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</si>
  <si>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</si>
  <si>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</si>
  <si>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</si>
  <si>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</si>
  <si>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</si>
  <si>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</si>
  <si>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</si>
  <si>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</si>
  <si>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</si>
  <si>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</si>
  <si>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</si>
  <si>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</si>
  <si>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</si>
  <si>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</si>
  <si>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</si>
  <si>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</si>
  <si>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</si>
  <si>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</si>
  <si>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</si>
  <si>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</si>
  <si>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</si>
  <si>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</si>
  <si>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</si>
  <si>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</si>
  <si>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</si>
  <si>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</si>
  <si>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</si>
  <si>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</si>
  <si>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</si>
  <si>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</si>
  <si>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</si>
  <si>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</si>
  <si>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</si>
  <si>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</si>
  <si>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</si>
  <si>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</si>
  <si>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</si>
  <si>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</si>
  <si>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</si>
  <si>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</si>
  <si>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</si>
  <si>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</si>
  <si>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</si>
  <si>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</si>
  <si>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</si>
  <si>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</si>
  <si>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</si>
  <si>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</si>
  <si>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</si>
  <si>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</si>
  <si>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</si>
  <si>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</si>
  <si>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</si>
  <si>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</si>
  <si>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</si>
  <si>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</si>
  <si>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</si>
  <si>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</si>
  <si>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</si>
  <si>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</si>
  <si>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</si>
  <si>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</si>
  <si>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</si>
  <si>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</si>
  <si>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</si>
  <si>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</si>
  <si>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</si>
  <si>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</si>
  <si>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</si>
  <si>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</si>
  <si>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</si>
  <si>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</si>
  <si>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</si>
  <si>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</si>
  <si>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</si>
  <si>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</si>
  <si>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</si>
  <si>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</si>
  <si>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</si>
  <si>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</si>
  <si>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</si>
  <si>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</si>
  <si>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</si>
  <si>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</si>
  <si>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</si>
  <si>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</si>
  <si>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</si>
  <si>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</si>
  <si>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</si>
  <si>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</si>
  <si>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</si>
  <si>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</si>
  <si>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</si>
  <si>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</si>
  <si>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</si>
  <si>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</si>
  <si>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</si>
  <si>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</si>
  <si>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</si>
  <si>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</si>
  <si>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</si>
  <si>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</si>
  <si>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</si>
  <si>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</si>
  <si>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</si>
  <si>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</si>
  <si>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</si>
  <si>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</si>
  <si>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</si>
  <si>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</si>
  <si>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</si>
  <si>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</si>
  <si>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</si>
  <si>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</si>
  <si>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</si>
  <si>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</si>
  <si>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</si>
  <si>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</si>
  <si>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</si>
  <si>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</si>
  <si>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</si>
  <si>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</si>
  <si>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</si>
  <si>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</si>
  <si>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</si>
  <si>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</si>
  <si>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</si>
  <si>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</si>
  <si>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</si>
  <si>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</si>
  <si>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</si>
  <si>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</si>
  <si>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</si>
  <si>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</si>
  <si>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</si>
  <si>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</si>
  <si>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</si>
  <si>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</si>
  <si>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</si>
  <si>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</si>
  <si>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</si>
  <si>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</si>
  <si>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</si>
  <si>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</si>
  <si>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</si>
  <si>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</si>
  <si>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</si>
  <si>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</si>
  <si>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</si>
  <si>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</si>
  <si>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</si>
  <si>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</si>
  <si>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</si>
  <si>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</si>
  <si>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</si>
  <si>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</si>
  <si>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</si>
  <si>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</si>
  <si>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</si>
  <si>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</si>
  <si>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</si>
  <si>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</si>
  <si>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</si>
  <si>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</si>
  <si>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</si>
  <si>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</si>
  <si>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</si>
  <si>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</si>
  <si>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</si>
  <si>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</si>
  <si>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</si>
  <si>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</si>
  <si>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</si>
  <si>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</si>
  <si>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</si>
  <si>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</si>
  <si>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</si>
  <si>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</si>
  <si>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</si>
  <si>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</si>
  <si>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</si>
  <si>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</si>
  <si>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</si>
  <si>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</si>
  <si>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</si>
  <si>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</si>
  <si>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</si>
  <si>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</si>
  <si>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</si>
  <si>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</si>
  <si>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</si>
  <si>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</si>
  <si>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</si>
  <si>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</si>
  <si>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</si>
  <si>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</si>
  <si>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</si>
  <si>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</si>
  <si>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</si>
  <si>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</si>
  <si>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</si>
  <si>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</si>
  <si>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</si>
  <si>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</si>
  <si>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</si>
  <si>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</si>
  <si>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</si>
  <si>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</si>
  <si>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</si>
  <si>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</si>
  <si>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</si>
  <si>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</si>
  <si>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</si>
  <si>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</si>
  <si>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</si>
  <si>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</si>
  <si>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</si>
  <si>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</si>
  <si>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</si>
  <si>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</si>
  <si>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</si>
  <si>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</si>
  <si>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</si>
  <si>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</si>
  <si>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</si>
  <si>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</si>
  <si>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</si>
  <si>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</si>
  <si>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</si>
  <si>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</si>
  <si>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</si>
  <si>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</si>
  <si>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</si>
  <si>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</si>
  <si>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</si>
  <si>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</si>
  <si>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</si>
  <si>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</si>
  <si>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</si>
  <si>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</si>
  <si>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</si>
  <si>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</si>
  <si>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</si>
  <si>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</si>
  <si>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</si>
  <si>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</si>
  <si>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</si>
  <si>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</si>
  <si>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</si>
  <si>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</si>
  <si>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</si>
  <si>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</si>
  <si>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</si>
  <si>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</si>
  <si>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</si>
  <si>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</si>
  <si>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</si>
  <si>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</si>
  <si>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</si>
  <si>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</si>
  <si>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</si>
  <si>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</si>
  <si>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</si>
  <si>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</si>
  <si>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</si>
  <si>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</si>
  <si>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</si>
  <si>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</si>
  <si>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</si>
  <si>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</si>
  <si>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</si>
  <si>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</si>
  <si>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</si>
  <si>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</si>
  <si>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</si>
  <si>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</si>
  <si>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</si>
  <si>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</si>
  <si>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</si>
  <si>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</si>
  <si>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</si>
  <si>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</si>
  <si>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</si>
  <si>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</si>
  <si>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</si>
  <si>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</si>
  <si>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</si>
  <si>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</si>
  <si>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</si>
  <si>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</si>
  <si>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</si>
  <si>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</si>
  <si>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</si>
  <si>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</si>
  <si>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</si>
  <si>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</si>
  <si>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</si>
  <si>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</si>
  <si>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</si>
  <si>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</si>
  <si>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</si>
  <si>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</si>
  <si>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</si>
  <si>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</si>
  <si>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</si>
  <si>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</si>
  <si>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</si>
  <si>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</si>
  <si>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</si>
  <si>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</si>
  <si>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</si>
  <si>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</si>
  <si>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</si>
  <si>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</si>
  <si>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</si>
  <si>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</si>
  <si>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</si>
  <si>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</si>
  <si>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</si>
  <si>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</si>
  <si>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</si>
  <si>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</si>
  <si>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</si>
  <si>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</si>
  <si>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</si>
  <si>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</si>
  <si>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</si>
  <si>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</si>
  <si>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</si>
  <si>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</si>
  <si>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</si>
  <si>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</si>
  <si>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</si>
  <si>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</si>
  <si>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</si>
  <si>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</si>
  <si>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</si>
  <si>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</si>
  <si>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</si>
  <si>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</si>
  <si>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</si>
  <si>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</si>
  <si>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</si>
  <si>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</si>
  <si>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</si>
  <si>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</si>
  <si>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</si>
  <si>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</si>
  <si>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</si>
  <si>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</si>
  <si>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</si>
  <si>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</si>
  <si>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</si>
  <si>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</si>
  <si>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</si>
  <si>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</si>
  <si>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</si>
  <si>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</si>
  <si>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</si>
  <si>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</si>
  <si>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</si>
  <si>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</si>
  <si>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</si>
  <si>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</si>
  <si>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</si>
  <si>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</si>
  <si>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</si>
  <si>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</si>
  <si>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</si>
  <si>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</si>
  <si>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</si>
  <si>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</si>
  <si>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</si>
  <si>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</si>
  <si>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</si>
  <si>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</si>
  <si>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</si>
  <si>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</si>
  <si>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</si>
  <si>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</si>
  <si>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</si>
  <si>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</si>
  <si>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</si>
  <si>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</si>
  <si>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</si>
  <si>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</si>
  <si>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</si>
  <si>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</si>
  <si>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</si>
  <si>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</si>
  <si>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</si>
  <si>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</si>
  <si>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</si>
  <si>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</si>
  <si>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</si>
  <si>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</si>
  <si>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</si>
  <si>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</si>
  <si>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</si>
  <si>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</si>
  <si>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</si>
  <si>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</si>
  <si>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</si>
  <si>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</si>
  <si>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</si>
  <si>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</si>
  <si>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</si>
  <si>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</si>
  <si>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</si>
  <si>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</si>
  <si>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</si>
  <si>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</si>
  <si>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</si>
  <si>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</si>
  <si>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</si>
  <si>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</si>
  <si>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</si>
  <si>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</si>
  <si>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</si>
  <si>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</si>
  <si>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</si>
  <si>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</si>
  <si>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</si>
  <si>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</si>
  <si>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</si>
  <si>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</si>
  <si>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</si>
  <si>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</si>
  <si>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</si>
  <si>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</si>
  <si>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</si>
  <si>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</si>
  <si>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</si>
  <si>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</si>
  <si>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</si>
  <si>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</si>
  <si>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</si>
  <si>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</si>
  <si>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</si>
  <si>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</si>
  <si>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</si>
  <si>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</si>
  <si>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</si>
  <si>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</si>
  <si>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</si>
  <si>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</si>
  <si>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</si>
  <si>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</si>
  <si>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</si>
  <si>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</si>
  <si>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</si>
  <si>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</si>
  <si>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</si>
  <si>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</si>
  <si>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</si>
  <si>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</si>
  <si>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</si>
  <si>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</si>
  <si>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</si>
  <si>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</si>
  <si>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</si>
  <si>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</si>
  <si>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</si>
  <si>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</si>
  <si>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</si>
  <si>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</si>
  <si>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</si>
  <si>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</si>
  <si>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</si>
  <si>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</si>
  <si>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</si>
  <si>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</si>
  <si>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</si>
  <si>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</si>
  <si>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</si>
  <si>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</si>
  <si>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</si>
  <si>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</si>
  <si>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</si>
  <si>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</si>
  <si>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</si>
  <si>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</si>
  <si>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</si>
  <si>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</si>
  <si>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</si>
  <si>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</si>
  <si>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</si>
  <si>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</si>
  <si>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</si>
  <si>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</si>
  <si>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</si>
  <si>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</si>
  <si>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</si>
  <si>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</si>
  <si>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</si>
  <si>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</si>
  <si>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</si>
  <si>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</si>
  <si>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</si>
  <si>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</si>
  <si>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</si>
  <si>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</si>
  <si>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</si>
  <si>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</si>
  <si>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</si>
  <si>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</si>
  <si>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</si>
  <si>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</si>
  <si>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</si>
  <si>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</si>
  <si>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</si>
  <si>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</si>
  <si>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</si>
  <si>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</si>
  <si>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</si>
  <si>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</si>
  <si>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</si>
  <si>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</si>
  <si>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</si>
  <si>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</si>
  <si>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</si>
  <si>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</si>
  <si>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</si>
  <si>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</si>
  <si>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</si>
  <si>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</si>
  <si>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</si>
  <si>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</si>
  <si>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</si>
  <si>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</si>
  <si>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</si>
  <si>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</si>
  <si>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</si>
  <si>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</si>
  <si>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</si>
  <si>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</si>
  <si>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</si>
  <si>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</si>
  <si>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</si>
  <si>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</si>
  <si>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</si>
  <si>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</si>
  <si>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</si>
  <si>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</si>
  <si>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</si>
  <si>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</si>
  <si>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</si>
  <si>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</si>
  <si>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</si>
  <si>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</si>
  <si>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</si>
  <si>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</si>
  <si>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</si>
  <si>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</si>
  <si>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</si>
  <si>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</si>
  <si>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</si>
  <si>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</si>
  <si>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</si>
  <si>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</si>
  <si>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</si>
  <si>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</si>
  <si>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</si>
  <si>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</si>
  <si>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</si>
  <si>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</si>
  <si>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</si>
  <si>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</si>
  <si>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</si>
  <si>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</si>
  <si>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</si>
  <si>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</si>
  <si>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</si>
  <si>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</si>
  <si>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</si>
  <si>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</si>
  <si>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</si>
  <si>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</si>
  <si>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</si>
  <si>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</si>
  <si>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</si>
  <si>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</si>
  <si>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</si>
  <si>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</si>
  <si>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</si>
  <si>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</si>
  <si>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</si>
  <si>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</si>
  <si>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</si>
  <si>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</si>
  <si>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</si>
  <si>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</si>
  <si>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</si>
  <si>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</si>
  <si>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</si>
  <si>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</si>
  <si>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</si>
  <si>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</si>
  <si>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</si>
  <si>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</si>
  <si>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</si>
  <si>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</si>
  <si>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</si>
  <si>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</si>
  <si>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</si>
  <si>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</si>
  <si>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</si>
  <si>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</si>
  <si>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</si>
  <si>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</si>
  <si>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</si>
  <si>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</si>
  <si>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</si>
  <si>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</si>
  <si>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</si>
  <si>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</si>
  <si>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</si>
  <si>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</si>
  <si>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</si>
  <si>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</si>
  <si>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</si>
  <si>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</si>
  <si>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</si>
  <si>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</si>
  <si>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</si>
  <si>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</si>
  <si>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</si>
  <si>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</si>
  <si>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</si>
  <si>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</si>
  <si>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</si>
  <si>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</si>
  <si>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</si>
  <si>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</si>
  <si>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</si>
  <si>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</si>
  <si>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</si>
  <si>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</si>
  <si>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</si>
  <si>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</si>
  <si>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</si>
  <si>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</si>
  <si>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</si>
  <si>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</si>
  <si>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</si>
  <si>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</si>
  <si>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</si>
  <si>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</si>
  <si>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</si>
  <si>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</si>
  <si>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</si>
  <si>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</si>
  <si>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</si>
  <si>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</si>
  <si>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</si>
  <si>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</si>
  <si>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</si>
  <si>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</si>
  <si>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</si>
  <si>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</si>
  <si>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</si>
  <si>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</si>
  <si>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</si>
  <si>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</si>
  <si>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</si>
  <si>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</si>
  <si>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</si>
  <si>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</si>
  <si>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</si>
  <si>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</si>
  <si>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</si>
  <si>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</si>
  <si>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</si>
  <si>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</si>
  <si>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</si>
  <si>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</si>
  <si>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</si>
  <si>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</si>
  <si>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</si>
  <si>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</si>
  <si>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</si>
  <si>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</si>
  <si>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</si>
  <si>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</si>
  <si>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</si>
  <si>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</si>
  <si>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</si>
  <si>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</si>
  <si>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</si>
  <si>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</si>
  <si>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</si>
  <si>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</si>
  <si>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</si>
  <si>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</si>
  <si>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</si>
  <si>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</si>
  <si>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</si>
  <si>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</si>
  <si>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</si>
  <si>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</si>
  <si>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</si>
  <si>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</si>
  <si>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</si>
  <si>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</si>
  <si>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</si>
  <si>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</si>
  <si>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</si>
  <si>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</si>
  <si>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</si>
  <si>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</si>
  <si>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</si>
  <si>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</si>
  <si>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</si>
  <si>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</si>
  <si>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</si>
  <si>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</si>
  <si>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</si>
  <si>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</si>
  <si>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</si>
  <si>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</si>
  <si>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</si>
  <si>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</si>
  <si>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</si>
  <si>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</si>
  <si>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</si>
  <si>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</si>
  <si>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</si>
  <si>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</si>
  <si>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</si>
  <si>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</si>
  <si>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</si>
  <si>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</si>
  <si>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</si>
  <si>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</si>
  <si>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</si>
  <si>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</si>
  <si>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</si>
  <si>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</si>
  <si>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</si>
  <si>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</si>
  <si>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</si>
  <si>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</si>
  <si>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</si>
  <si>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</si>
  <si>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</si>
  <si>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</si>
  <si>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</si>
  <si>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</si>
  <si>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</si>
  <si>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</si>
  <si>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</si>
  <si>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</si>
  <si>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</si>
  <si>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</si>
  <si>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</si>
  <si>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</si>
  <si>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</si>
  <si>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</si>
  <si>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</si>
  <si>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</si>
  <si>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</si>
  <si>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</si>
  <si>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</si>
  <si>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</si>
  <si>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</si>
  <si>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</si>
  <si>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</si>
  <si>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</si>
  <si>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</si>
  <si>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</si>
  <si>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</si>
  <si>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</si>
  <si>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</si>
  <si>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</si>
  <si>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</si>
  <si>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</si>
  <si>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</si>
  <si>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</si>
  <si>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</si>
  <si>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</si>
  <si>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</si>
  <si>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</si>
  <si>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</si>
  <si>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</si>
  <si>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</si>
  <si>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</si>
  <si>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</si>
  <si>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</si>
  <si>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</si>
  <si>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</si>
  <si>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</si>
  <si>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</si>
  <si>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</si>
  <si>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</si>
  <si>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</si>
  <si>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</si>
  <si>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</si>
  <si>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</si>
  <si>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</si>
  <si>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</si>
  <si>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</si>
  <si>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</si>
  <si>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</si>
  <si>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</si>
  <si>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</si>
  <si>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</si>
  <si>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</si>
  <si>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</si>
  <si>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</si>
  <si>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</si>
  <si>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</si>
  <si>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</si>
  <si>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</si>
  <si>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</si>
  <si>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</si>
  <si>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</si>
  <si>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</si>
  <si>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</si>
  <si>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</si>
  <si>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</si>
  <si>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</si>
  <si>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</si>
  <si>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</si>
  <si>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</si>
  <si>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</si>
  <si>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</si>
  <si>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</si>
  <si>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</si>
  <si>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</si>
  <si>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</si>
  <si>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</si>
  <si>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</si>
  <si>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</si>
  <si>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</si>
  <si>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</si>
  <si>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</si>
  <si>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</si>
  <si>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</si>
  <si>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</si>
  <si>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</si>
  <si>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</si>
  <si>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</si>
  <si>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</si>
  <si>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</si>
  <si>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</si>
  <si>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</si>
  <si>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</si>
  <si>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</si>
  <si>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</si>
  <si>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</si>
  <si>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</si>
  <si>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</si>
  <si>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</si>
  <si>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</si>
  <si>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</si>
  <si>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</si>
  <si>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</si>
  <si>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</si>
  <si>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</si>
  <si>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</si>
  <si>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</si>
  <si>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</si>
  <si>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</si>
  <si>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</si>
  <si>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</si>
  <si>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</si>
  <si>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</si>
  <si>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</si>
  <si>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</si>
  <si>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</si>
  <si>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</si>
  <si>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</si>
  <si>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</si>
  <si>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</si>
  <si>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</si>
  <si>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</si>
  <si>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</si>
  <si>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</si>
  <si>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</si>
  <si>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</si>
  <si>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</si>
  <si>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</si>
  <si>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</si>
  <si>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</si>
  <si>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</si>
  <si>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</si>
  <si>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</si>
  <si>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</si>
  <si>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</si>
  <si>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</si>
  <si>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</si>
  <si>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</si>
  <si>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</si>
  <si>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</si>
  <si>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</si>
  <si>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</si>
  <si>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</si>
  <si>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</si>
  <si>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</si>
  <si>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</si>
  <si>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</si>
  <si>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</si>
  <si>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</si>
  <si>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</si>
  <si>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</si>
  <si>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</si>
  <si>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</si>
  <si>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</si>
  <si>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</si>
  <si>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</si>
  <si>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</si>
  <si>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</si>
  <si>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</si>
  <si>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</si>
  <si>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</si>
  <si>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</si>
  <si>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</si>
  <si>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</si>
  <si>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</si>
  <si>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</si>
  <si>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</si>
  <si>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</si>
  <si>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</si>
  <si>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</si>
  <si>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</si>
  <si>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</si>
  <si>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</si>
  <si>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</si>
  <si>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</si>
  <si>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</si>
  <si>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</si>
  <si>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</si>
  <si>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</si>
  <si>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</si>
  <si>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</si>
  <si>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</si>
  <si>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</si>
  <si>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</si>
  <si>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</si>
  <si>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</si>
  <si>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</si>
  <si>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</si>
  <si>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</si>
  <si>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</si>
  <si>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</si>
  <si>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</si>
  <si>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</si>
  <si>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</si>
  <si>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</si>
  <si>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</si>
  <si>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</si>
  <si>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</si>
  <si>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</si>
  <si>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</si>
  <si>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</si>
  <si>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</si>
  <si>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</si>
  <si>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</si>
  <si>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</si>
  <si>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</si>
  <si>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</si>
  <si>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</si>
  <si>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</si>
  <si>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</si>
  <si>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</si>
  <si>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</si>
  <si>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</si>
  <si>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</si>
  <si>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</si>
  <si>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</si>
  <si>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</si>
  <si>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</si>
  <si>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</si>
  <si>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</si>
  <si>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</si>
  <si>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</si>
  <si>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</si>
  <si>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</si>
  <si>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</si>
  <si>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</si>
  <si>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</si>
  <si>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</si>
  <si>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</si>
  <si>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</si>
  <si>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</si>
  <si>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</si>
  <si>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</si>
  <si>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</si>
  <si>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</si>
  <si>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</si>
  <si>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</si>
  <si>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</si>
  <si>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</si>
  <si>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</si>
  <si>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</si>
  <si>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</si>
  <si>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</si>
  <si>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</si>
  <si>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</si>
  <si>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</si>
  <si>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</si>
  <si>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</si>
  <si>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</si>
  <si>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</si>
  <si>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</si>
  <si>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</si>
  <si>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</si>
  <si>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</si>
  <si>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</si>
  <si>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</si>
  <si>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</si>
  <si>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</si>
  <si>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</si>
  <si>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</si>
  <si>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</si>
  <si>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</si>
  <si>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</si>
  <si>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</si>
  <si>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</si>
  <si>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</si>
  <si>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</si>
  <si>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</si>
  <si>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</si>
  <si>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</si>
  <si>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</si>
  <si>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</si>
  <si>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</si>
  <si>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</si>
  <si>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</si>
  <si>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</si>
  <si>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</si>
  <si>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</si>
  <si>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</si>
  <si>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</si>
  <si>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</si>
  <si>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</si>
  <si>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</si>
  <si>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</si>
  <si>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</si>
  <si>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</si>
  <si>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</si>
  <si>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</si>
  <si>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</si>
  <si>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</si>
  <si>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</si>
  <si>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</si>
  <si>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</si>
  <si>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</si>
  <si>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</si>
  <si>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</si>
  <si>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</si>
  <si>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</si>
  <si>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</si>
  <si>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</si>
  <si>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</si>
  <si>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</si>
  <si>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</si>
  <si>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</si>
  <si>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</si>
  <si>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</si>
  <si>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</si>
  <si>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</si>
  <si>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</si>
  <si>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</si>
  <si>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</si>
  <si>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</si>
  <si>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</si>
  <si>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</si>
  <si>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</si>
  <si>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</si>
  <si>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</si>
  <si>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</si>
  <si>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</si>
  <si>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</si>
  <si>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</si>
  <si>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</si>
  <si>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</si>
  <si>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</si>
  <si>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</si>
  <si>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</si>
  <si>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</si>
  <si>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</si>
  <si>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</si>
  <si>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</si>
  <si>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</si>
  <si>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</si>
  <si>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</si>
  <si>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</si>
  <si>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</si>
  <si>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</si>
  <si>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</si>
  <si>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</si>
  <si>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</si>
  <si>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</si>
  <si>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</si>
  <si>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</si>
  <si>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</si>
  <si>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</si>
  <si>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</si>
  <si>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</si>
  <si>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</si>
  <si>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</si>
  <si>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</si>
  <si>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</si>
  <si>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</si>
  <si>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</si>
  <si>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</si>
  <si>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</si>
  <si>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</si>
  <si>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</si>
  <si>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</si>
  <si>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</si>
  <si>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</si>
  <si>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</si>
  <si>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</si>
  <si>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</si>
  <si>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</si>
  <si>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</si>
  <si>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</si>
  <si>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</si>
  <si>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</si>
  <si>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</si>
  <si>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</si>
  <si>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</si>
  <si>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</si>
  <si>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</si>
  <si>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</si>
  <si>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</si>
  <si>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</si>
  <si>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</si>
  <si>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</si>
  <si>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</si>
  <si>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</si>
  <si>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</si>
  <si>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</si>
  <si>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</si>
  <si>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</si>
  <si>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</si>
  <si>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</si>
  <si>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</si>
  <si>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</si>
  <si>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</si>
  <si>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</si>
  <si>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</si>
  <si>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</si>
  <si>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</si>
  <si>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</si>
  <si>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</si>
  <si>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</si>
  <si>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</si>
  <si>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</si>
  <si>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</si>
  <si>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</si>
  <si>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</si>
  <si>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</si>
  <si>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</si>
  <si>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</si>
  <si>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</si>
  <si>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</si>
  <si>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</si>
  <si>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</si>
  <si>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</si>
  <si>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</si>
  <si>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</si>
  <si>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</si>
  <si>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</si>
  <si>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</si>
  <si>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</si>
  <si>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</si>
  <si>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</si>
  <si>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</si>
  <si>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</si>
  <si>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</si>
  <si>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</si>
  <si>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</si>
  <si>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</si>
  <si>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</si>
  <si>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</si>
  <si>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</si>
  <si>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</si>
  <si>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</si>
  <si>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</si>
  <si>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</si>
  <si>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</si>
  <si>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</si>
  <si>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</si>
  <si>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</si>
  <si>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</si>
  <si>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</si>
  <si>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</si>
  <si>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</si>
  <si>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</si>
  <si>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</si>
  <si>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</si>
  <si>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</si>
  <si>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</si>
  <si>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</si>
  <si>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</si>
  <si>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</si>
  <si>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</si>
  <si>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</si>
  <si>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</si>
  <si>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</si>
  <si>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</si>
  <si>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</si>
  <si>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</si>
  <si>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</si>
  <si>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</si>
  <si>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</si>
  <si>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</si>
  <si>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</si>
  <si>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</si>
  <si>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</si>
  <si>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</si>
  <si>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</si>
  <si>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</si>
  <si>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</si>
  <si>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</si>
  <si>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</si>
  <si>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</si>
  <si>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</si>
  <si>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</si>
  <si>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</si>
  <si>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</si>
  <si>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</si>
  <si>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</si>
  <si>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</si>
  <si>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</si>
  <si>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</si>
  <si>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</si>
  <si>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</si>
  <si>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</si>
  <si>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</si>
  <si>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</si>
  <si>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</si>
  <si>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</si>
  <si>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</si>
  <si>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</si>
  <si>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</si>
  <si>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</si>
  <si>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</si>
  <si>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</si>
  <si>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</si>
  <si>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</si>
  <si>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</si>
  <si>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</si>
  <si>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</si>
  <si>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</si>
  <si>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</si>
  <si>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</si>
  <si>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</si>
  <si>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</si>
  <si>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</si>
  <si>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</si>
  <si>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</si>
  <si>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</si>
  <si>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</si>
  <si>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</si>
  <si>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</si>
  <si>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</si>
  <si>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</si>
  <si>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</si>
  <si>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</si>
  <si>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</si>
  <si>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</si>
  <si>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</si>
  <si>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</si>
  <si>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</si>
  <si>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</si>
  <si>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</si>
  <si>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</si>
  <si>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</si>
  <si>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</si>
  <si>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</si>
  <si>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</si>
  <si>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</si>
  <si>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</si>
  <si>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</si>
  <si>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</si>
  <si>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</si>
  <si>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</si>
  <si>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</si>
  <si>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</si>
  <si>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</si>
  <si>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</si>
  <si>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</si>
  <si>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</si>
  <si>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</si>
  <si>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</si>
  <si>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</si>
  <si>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</si>
  <si>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</si>
  <si>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</si>
  <si>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</si>
  <si>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</si>
  <si>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</si>
  <si>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</si>
  <si>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</si>
  <si>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</si>
  <si>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</si>
  <si>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</si>
  <si>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</si>
  <si>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</si>
  <si>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</si>
  <si>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</si>
  <si>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</si>
  <si>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</si>
  <si>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</si>
  <si>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</si>
  <si>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</si>
  <si>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</si>
  <si>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</si>
  <si>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</si>
  <si>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</si>
  <si>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</si>
  <si>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</si>
  <si>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</si>
  <si>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</si>
  <si>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</si>
  <si>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</si>
  <si>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</si>
  <si>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</si>
  <si>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</si>
  <si>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</si>
  <si>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</si>
  <si>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</si>
  <si>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</si>
  <si>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</si>
  <si>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</si>
  <si>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</si>
  <si>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</si>
  <si>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</si>
  <si>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</si>
  <si>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</si>
  <si>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</si>
  <si>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</si>
  <si>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</si>
  <si>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</si>
  <si>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</si>
  <si>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</si>
  <si>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</si>
  <si>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</si>
  <si>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</si>
  <si>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</si>
  <si>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</si>
  <si>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</si>
  <si>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</si>
  <si>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</si>
  <si>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</si>
  <si>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</si>
  <si>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</si>
  <si>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</si>
  <si>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</si>
  <si>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</si>
  <si>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</si>
  <si>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</si>
  <si>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</si>
  <si>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</si>
  <si>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</si>
  <si>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</si>
  <si>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</si>
  <si>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</si>
  <si>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</si>
  <si>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</si>
  <si>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</si>
  <si>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</si>
  <si>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</si>
  <si>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</si>
  <si>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</si>
  <si>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</si>
  <si>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</si>
  <si>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</si>
  <si>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</si>
  <si>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</si>
  <si>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</si>
  <si>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</si>
  <si>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</si>
  <si>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</si>
  <si>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</si>
  <si>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</si>
  <si>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</si>
  <si>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</si>
  <si>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</si>
  <si>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</si>
  <si>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</si>
  <si>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</si>
  <si>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</si>
  <si>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</si>
  <si>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</si>
  <si>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</si>
  <si>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</si>
  <si>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</si>
  <si>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</si>
  <si>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</si>
  <si>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</si>
  <si>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</si>
  <si>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</si>
  <si>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</si>
  <si>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</si>
  <si>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</si>
  <si>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</si>
  <si>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</si>
  <si>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</si>
  <si>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</si>
  <si>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</si>
  <si>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</si>
  <si>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</si>
  <si>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</si>
  <si>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</si>
  <si>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</si>
  <si>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</si>
  <si>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</si>
  <si>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</si>
  <si>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</si>
  <si>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</si>
  <si>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</si>
  <si>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</si>
  <si>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</si>
  <si>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</si>
  <si>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</si>
  <si>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</si>
  <si>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</si>
  <si>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</si>
  <si>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</si>
  <si>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</si>
  <si>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</si>
  <si>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</si>
  <si>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</si>
  <si>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</si>
  <si>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</si>
  <si>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</si>
  <si>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</si>
  <si>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</si>
  <si>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</si>
  <si>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</si>
  <si>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</si>
  <si>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</si>
  <si>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</si>
  <si>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</si>
  <si>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</si>
  <si>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</si>
  <si>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</si>
  <si>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</si>
  <si>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</si>
  <si>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</si>
  <si>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</si>
  <si>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</si>
  <si>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</si>
  <si>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</si>
  <si>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</si>
  <si>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</si>
  <si>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</si>
  <si>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</si>
  <si>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</si>
  <si>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</si>
  <si>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</si>
  <si>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</si>
  <si>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</si>
  <si>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</si>
  <si>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</si>
  <si>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</si>
  <si>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</si>
  <si>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</si>
  <si>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</si>
  <si>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</si>
  <si>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</si>
  <si>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</si>
  <si>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</si>
  <si>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</si>
  <si>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</si>
  <si>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</si>
  <si>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</si>
  <si>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</si>
  <si>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</si>
  <si>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</si>
  <si>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</si>
  <si>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</si>
  <si>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</si>
  <si>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</si>
  <si>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</si>
  <si>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</si>
  <si>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</si>
  <si>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</si>
  <si>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</si>
  <si>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</si>
  <si>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</si>
  <si>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</si>
  <si>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</si>
  <si>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</si>
  <si>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</si>
  <si>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</si>
  <si>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</si>
  <si>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</si>
  <si>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</si>
  <si>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</si>
  <si>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</si>
  <si>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</si>
  <si>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</si>
  <si>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</si>
  <si>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</si>
  <si>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</si>
  <si>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</si>
  <si>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</si>
  <si>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</si>
  <si>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</si>
  <si>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</si>
  <si>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</si>
  <si>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</si>
  <si>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</si>
  <si>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</si>
  <si>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</si>
  <si>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</si>
  <si>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</si>
  <si>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</si>
  <si>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</si>
  <si>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</si>
  <si>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</si>
  <si>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</si>
  <si>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</si>
  <si>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</si>
  <si>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</si>
  <si>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</si>
  <si>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</si>
  <si>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</si>
  <si>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</si>
  <si>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</si>
  <si>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</si>
  <si>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</si>
  <si>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</si>
  <si>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</si>
  <si>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</si>
  <si>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</si>
  <si>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</si>
  <si>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</si>
  <si>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</si>
  <si>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</si>
  <si>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</si>
  <si>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</si>
  <si>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</si>
  <si>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</si>
  <si>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</si>
  <si>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</si>
  <si>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</si>
  <si>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</si>
  <si>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</si>
  <si>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</si>
  <si>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</si>
  <si>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</si>
  <si>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</si>
  <si>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</si>
  <si>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</si>
  <si>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</si>
  <si>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</si>
  <si>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</si>
  <si>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</si>
  <si>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</si>
  <si>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</si>
  <si>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</si>
  <si>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</si>
  <si>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</si>
  <si>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</si>
  <si>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</si>
  <si>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</si>
  <si>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</si>
  <si>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</si>
  <si>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</si>
  <si>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</si>
  <si>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</si>
  <si>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</si>
  <si>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</si>
  <si>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</si>
  <si>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</si>
  <si>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</si>
  <si>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</si>
  <si>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</si>
  <si>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</si>
  <si>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</si>
  <si>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</si>
  <si>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</si>
  <si>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</si>
  <si>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</si>
  <si>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</si>
  <si>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</si>
  <si>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</si>
  <si>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</si>
  <si>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</si>
  <si>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</si>
  <si>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</si>
  <si>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</si>
  <si>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</si>
  <si>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</si>
  <si>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</si>
  <si>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</si>
  <si>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</si>
  <si>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</si>
  <si>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</si>
  <si>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</si>
  <si>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</si>
  <si>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</si>
  <si>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</si>
  <si>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</si>
  <si>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</si>
  <si>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</si>
  <si>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</si>
  <si>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</si>
  <si>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</si>
  <si>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</si>
  <si>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</si>
  <si>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</si>
  <si>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</si>
  <si>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</si>
  <si>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</si>
  <si>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</si>
  <si>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</si>
  <si>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</si>
  <si>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</si>
  <si>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</si>
  <si>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</si>
  <si>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</si>
  <si>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</si>
  <si>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</si>
  <si>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</si>
  <si>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</si>
  <si>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</si>
  <si>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</si>
  <si>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</si>
  <si>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</si>
  <si>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</si>
  <si>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</si>
  <si>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</si>
  <si>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</si>
  <si>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</si>
  <si>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</si>
  <si>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</si>
  <si>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</si>
  <si>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</si>
  <si>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</si>
  <si>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</si>
  <si>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</si>
  <si>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</si>
  <si>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</si>
  <si>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</si>
  <si>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</si>
  <si>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</si>
  <si>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</si>
  <si>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</si>
  <si>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</si>
  <si>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</si>
  <si>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</si>
  <si>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</si>
  <si>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</si>
  <si>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</si>
  <si>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</si>
  <si>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</si>
  <si>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</si>
  <si>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</si>
  <si>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</si>
  <si>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</si>
  <si>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</si>
  <si>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</si>
  <si>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</si>
  <si>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</si>
  <si>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</si>
  <si>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</si>
  <si>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</si>
  <si>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</si>
  <si>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</si>
  <si>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</si>
  <si>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</si>
  <si>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</si>
  <si>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</si>
  <si>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</si>
  <si>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</si>
  <si>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</si>
  <si>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</si>
  <si>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</si>
  <si>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</si>
  <si>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</si>
  <si>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</si>
  <si>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</si>
  <si>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</si>
  <si>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</si>
  <si>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</si>
  <si>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</si>
  <si>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</si>
  <si>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</si>
  <si>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</si>
  <si>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</si>
  <si>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</si>
  <si>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</si>
  <si>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</si>
  <si>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</si>
  <si>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</si>
  <si>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</si>
  <si>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</si>
  <si>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</si>
  <si>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</si>
  <si>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</si>
  <si>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</si>
  <si>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</si>
  <si>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</si>
  <si>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</si>
  <si>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</si>
  <si>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</si>
  <si>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</si>
  <si>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</si>
  <si>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</si>
  <si>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</si>
  <si>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</si>
  <si>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</si>
  <si>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</si>
  <si>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</si>
  <si>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</si>
  <si>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</si>
  <si>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</si>
  <si>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</si>
  <si>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</si>
  <si>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</si>
  <si>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</si>
  <si>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</si>
  <si>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</si>
  <si>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</si>
  <si>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</si>
  <si>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</si>
  <si>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</si>
  <si>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</si>
  <si>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</si>
  <si>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</si>
  <si>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</si>
  <si>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</si>
  <si>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</si>
  <si>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</si>
  <si>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</si>
  <si>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</si>
  <si>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</si>
  <si>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</si>
  <si>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</si>
  <si>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</si>
  <si>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</si>
  <si>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</si>
  <si>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</si>
  <si>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</si>
  <si>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</si>
  <si>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</si>
  <si>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</si>
  <si>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</si>
  <si>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</si>
  <si>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</si>
  <si>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</si>
  <si>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</si>
  <si>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</si>
  <si>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</si>
  <si>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</si>
  <si>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</si>
  <si>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</si>
  <si>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</si>
  <si>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</si>
  <si>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</si>
  <si>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</si>
  <si>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</si>
  <si>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</si>
  <si>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</si>
  <si>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</si>
  <si>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</si>
  <si>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</si>
  <si>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</si>
  <si>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</si>
  <si>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</si>
  <si>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</si>
  <si>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</si>
  <si>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</si>
  <si>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</si>
  <si>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</si>
  <si>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</si>
  <si>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</si>
  <si>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</si>
  <si>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</si>
  <si>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</si>
  <si>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</si>
  <si>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</si>
  <si>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</si>
  <si>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</si>
  <si>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</si>
  <si>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</si>
  <si>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</si>
  <si>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</si>
  <si>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</si>
  <si>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</si>
  <si>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</si>
  <si>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</si>
  <si>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</si>
  <si>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</si>
  <si>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</si>
  <si>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</si>
  <si>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</si>
  <si>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</si>
  <si>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</si>
  <si>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</si>
  <si>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</si>
  <si>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</si>
  <si>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</si>
  <si>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</si>
  <si>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</si>
  <si>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</si>
  <si>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</si>
  <si>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</si>
  <si>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</si>
  <si>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</si>
  <si>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</si>
  <si>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</si>
  <si>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</si>
  <si>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</si>
  <si>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</si>
  <si>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</si>
  <si>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</si>
  <si>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</si>
  <si>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</si>
  <si>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</si>
  <si>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</si>
  <si>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</si>
  <si>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</si>
  <si>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</si>
  <si>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</si>
  <si>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</si>
  <si>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</si>
  <si>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</si>
  <si>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</si>
  <si>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</si>
  <si>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</si>
  <si>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</si>
  <si>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</si>
  <si>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</si>
  <si>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</si>
  <si>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</si>
  <si>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</si>
  <si>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</si>
  <si>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</si>
  <si>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</si>
  <si>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</si>
  <si>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</si>
  <si>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</si>
  <si>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</si>
  <si>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</si>
  <si>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</si>
  <si>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</si>
  <si>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</si>
  <si>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</si>
  <si>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</si>
  <si>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</si>
  <si>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</si>
  <si>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</si>
  <si>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</si>
  <si>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</si>
  <si>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</si>
  <si>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</si>
  <si>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</si>
  <si>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</si>
  <si>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</si>
  <si>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</si>
  <si>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</si>
  <si>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</si>
  <si>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</si>
  <si>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</si>
  <si>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</si>
  <si>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</si>
  <si>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</si>
  <si>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</si>
  <si>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</si>
  <si>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</si>
  <si>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</si>
  <si>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</si>
  <si>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</si>
  <si>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</si>
  <si>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</si>
  <si>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</si>
  <si>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</si>
  <si>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</si>
  <si>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</si>
  <si>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</si>
  <si>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</si>
  <si>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</si>
  <si>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</si>
  <si>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</si>
  <si>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</si>
  <si>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</si>
  <si>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</si>
  <si>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</si>
  <si>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</si>
  <si>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</si>
  <si>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</si>
  <si>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</si>
  <si>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</si>
  <si>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</si>
  <si>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</si>
  <si>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</si>
  <si>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</si>
  <si>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</si>
  <si>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</si>
  <si>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</si>
  <si>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</si>
  <si>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</si>
  <si>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</si>
  <si>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</si>
  <si>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</si>
  <si>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</si>
  <si>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</si>
  <si>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</si>
  <si>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</si>
  <si>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</si>
  <si>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</si>
  <si>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</si>
  <si>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</si>
  <si>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</si>
  <si>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</si>
  <si>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</si>
  <si>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</si>
  <si>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</si>
  <si>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</si>
  <si>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</si>
  <si>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</si>
  <si>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</si>
  <si>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</si>
  <si>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</si>
  <si>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</si>
  <si>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</si>
  <si>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</si>
  <si>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</si>
  <si>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</si>
  <si>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</si>
  <si>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</si>
  <si>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</si>
  <si>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</si>
  <si>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</si>
  <si>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</si>
  <si>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</si>
  <si>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</si>
  <si>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</si>
  <si>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</si>
  <si>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</si>
  <si>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</si>
  <si>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</si>
  <si>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</si>
  <si>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</si>
  <si>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</si>
  <si>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</si>
  <si>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</si>
  <si>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</si>
  <si>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</si>
  <si>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</si>
  <si>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</si>
  <si>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</si>
  <si>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</si>
  <si>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</si>
  <si>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</si>
  <si>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</si>
  <si>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</si>
  <si>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</si>
  <si>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</si>
  <si>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</si>
  <si>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</si>
  <si>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</si>
  <si>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</si>
  <si>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</si>
  <si>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</si>
  <si>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</si>
  <si>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</si>
  <si>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</si>
  <si>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</si>
  <si>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</si>
  <si>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</si>
  <si>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</si>
  <si>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</si>
  <si>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</si>
  <si>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</si>
  <si>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</si>
  <si>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</si>
  <si>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</si>
  <si>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</si>
  <si>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</si>
  <si>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</si>
  <si>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</si>
  <si>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</si>
  <si>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</si>
  <si>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</si>
  <si>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</si>
  <si>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</si>
  <si>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</si>
  <si>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</si>
  <si>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</si>
  <si>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</si>
  <si>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</si>
  <si>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</si>
  <si>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</si>
  <si>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</si>
  <si>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</si>
  <si>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</si>
  <si>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</si>
  <si>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</si>
  <si>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</si>
  <si>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</si>
  <si>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</si>
  <si>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</si>
  <si>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</si>
  <si>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</si>
  <si>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</si>
  <si>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</si>
  <si>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</si>
  <si>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</si>
  <si>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</si>
  <si>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</si>
  <si>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</si>
  <si>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</si>
  <si>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</si>
  <si>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</si>
  <si>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</si>
  <si>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</si>
  <si>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</si>
  <si>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</si>
  <si>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</si>
  <si>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</si>
  <si>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</si>
  <si>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</si>
  <si>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</si>
  <si>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</si>
  <si>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</si>
  <si>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</si>
  <si>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</si>
  <si>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</si>
  <si>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</si>
  <si>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</si>
  <si>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</si>
  <si>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</si>
  <si>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</si>
  <si>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</si>
  <si>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</si>
  <si>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</si>
  <si>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</si>
  <si>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</si>
  <si>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</si>
  <si>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</si>
  <si>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</si>
  <si>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</si>
  <si>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</si>
  <si>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</si>
  <si>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</si>
  <si>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</si>
  <si>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</si>
  <si>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</si>
  <si>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</si>
  <si>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</si>
  <si>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</si>
  <si>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</si>
  <si>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</si>
  <si>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</si>
  <si>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</si>
  <si>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</si>
  <si>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</si>
  <si>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</si>
  <si>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</si>
  <si>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</si>
  <si>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</si>
  <si>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</si>
  <si>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</si>
  <si>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</si>
  <si>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</si>
  <si>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</si>
  <si>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</si>
  <si>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</si>
  <si>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</si>
  <si>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</si>
  <si>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</si>
  <si>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</si>
  <si>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</si>
  <si>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</si>
  <si>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</si>
  <si>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</si>
  <si>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</si>
  <si>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</si>
  <si>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</si>
  <si>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</si>
  <si>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</si>
  <si>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</si>
  <si>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</si>
  <si>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</si>
  <si>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</si>
  <si>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</si>
  <si>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</si>
  <si>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</si>
  <si>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</si>
  <si>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</si>
  <si>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</si>
  <si>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</si>
  <si>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</si>
  <si>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</si>
  <si>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</si>
  <si>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</si>
  <si>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</si>
  <si>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</si>
  <si>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</si>
  <si>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</si>
  <si>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</si>
  <si>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</si>
  <si>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</si>
  <si>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</si>
  <si>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</si>
  <si>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</si>
  <si>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</si>
  <si>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</si>
  <si>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</si>
  <si>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</si>
  <si>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</si>
  <si>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</si>
  <si>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</si>
  <si>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</si>
  <si>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</si>
  <si>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</si>
  <si>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</si>
  <si>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</si>
  <si>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</si>
  <si>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</si>
  <si>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</si>
  <si>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</si>
  <si>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</si>
  <si>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</si>
  <si>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</si>
  <si>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</si>
  <si>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</si>
  <si>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</si>
  <si>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</si>
  <si>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</si>
  <si>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</si>
  <si>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</si>
  <si>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</si>
  <si>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</si>
  <si>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</si>
  <si>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</si>
  <si>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</si>
  <si>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</si>
  <si>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</si>
  <si>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</si>
  <si>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</si>
  <si>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</si>
  <si>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</si>
  <si>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</si>
  <si>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</si>
  <si>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</si>
  <si>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</si>
  <si>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</si>
  <si>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</si>
  <si>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</si>
  <si>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</si>
  <si>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</si>
  <si>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</si>
  <si>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</si>
  <si>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</si>
  <si>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</si>
  <si>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</si>
  <si>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</si>
  <si>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</si>
  <si>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</si>
  <si>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</si>
  <si>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</si>
  <si>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</si>
  <si>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</si>
  <si>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</si>
  <si>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</si>
  <si>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</si>
  <si>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</si>
  <si>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</si>
  <si>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</si>
  <si>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</si>
  <si>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</si>
  <si>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</si>
  <si>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</si>
  <si>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</si>
  <si>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</si>
  <si>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</si>
  <si>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</si>
  <si>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</si>
  <si>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</si>
  <si>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</si>
  <si>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</si>
  <si>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</si>
  <si>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</si>
  <si>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</si>
  <si>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</si>
  <si>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</si>
  <si>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</si>
  <si>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</si>
  <si>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</si>
  <si>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</si>
  <si>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</si>
  <si>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</si>
  <si>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</si>
  <si>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</si>
  <si>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</si>
  <si>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</si>
  <si>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</si>
  <si>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</si>
  <si>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</si>
  <si>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</si>
  <si>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</si>
  <si>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</si>
  <si>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</si>
  <si>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</si>
  <si>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</si>
  <si>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</si>
  <si>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</si>
  <si>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</si>
  <si>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</si>
  <si>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</si>
  <si>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</si>
  <si>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</si>
  <si>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</si>
  <si>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</si>
  <si>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</si>
  <si>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</si>
  <si>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</si>
  <si>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</si>
  <si>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</si>
  <si>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</si>
  <si>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</si>
  <si>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</si>
  <si>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</si>
  <si>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</si>
  <si>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</si>
  <si>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</si>
  <si>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</si>
  <si>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</si>
  <si>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</si>
  <si>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</si>
  <si>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</si>
  <si>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</si>
  <si>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</si>
  <si>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</si>
  <si>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</si>
  <si>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</si>
  <si>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</si>
  <si>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</si>
  <si>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</si>
  <si>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</si>
  <si>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</si>
  <si>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</si>
  <si>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</si>
  <si>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</si>
  <si>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</si>
  <si>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</si>
  <si>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</si>
  <si>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</si>
  <si>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</si>
  <si>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</si>
  <si>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</si>
  <si>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</si>
  <si>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</si>
  <si>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</si>
  <si>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</si>
  <si>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</si>
  <si>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</si>
  <si>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</si>
  <si>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</si>
  <si>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</si>
  <si>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</si>
  <si>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</si>
  <si>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</si>
  <si>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</si>
  <si>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</si>
  <si>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</si>
  <si>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</si>
  <si>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</si>
  <si>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</si>
  <si>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</si>
  <si>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</si>
  <si>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</si>
  <si>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</si>
  <si>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</si>
  <si>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</si>
  <si>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</si>
  <si>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</si>
  <si>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</si>
  <si>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</si>
  <si>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</si>
  <si>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</si>
  <si>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</si>
  <si>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</si>
  <si>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</si>
  <si>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</si>
  <si>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</si>
  <si>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</si>
  <si>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</si>
  <si>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</si>
  <si>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</si>
  <si>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</si>
  <si>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</si>
  <si>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</si>
  <si>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</si>
  <si>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</si>
  <si>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</si>
  <si>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</si>
  <si>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</si>
  <si>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</si>
  <si>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</si>
  <si>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</si>
  <si>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</si>
  <si>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</si>
  <si>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</si>
  <si>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</si>
  <si>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</si>
  <si>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</si>
  <si>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</si>
  <si>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</si>
  <si>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</si>
  <si>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</si>
  <si>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</si>
  <si>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</si>
  <si>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</si>
  <si>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</si>
  <si>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</si>
  <si>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</si>
  <si>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</si>
  <si>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</si>
  <si>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</si>
  <si>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</si>
  <si>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</si>
  <si>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</si>
  <si>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</si>
  <si>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</si>
  <si>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</si>
  <si>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</si>
  <si>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</si>
  <si>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</si>
  <si>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</si>
  <si>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</si>
  <si>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</si>
  <si>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</si>
  <si>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</si>
  <si>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</si>
  <si>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</si>
  <si>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</si>
  <si>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</si>
  <si>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</si>
  <si>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</si>
  <si>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</si>
  <si>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</si>
  <si>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</si>
  <si>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</si>
  <si>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</si>
  <si>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</si>
  <si>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</si>
  <si>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</si>
  <si>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</si>
  <si>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</si>
  <si>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</si>
  <si>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</si>
  <si>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</si>
  <si>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</si>
  <si>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</si>
  <si>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</si>
  <si>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</si>
  <si>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</si>
  <si>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</si>
  <si>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</si>
  <si>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</si>
  <si>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</si>
  <si>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</si>
  <si>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</si>
  <si>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</si>
  <si>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</si>
  <si>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</si>
  <si>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</si>
  <si>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</si>
  <si>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</si>
  <si>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</si>
  <si>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</si>
  <si>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</si>
  <si>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</si>
  <si>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</si>
  <si>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</si>
  <si>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</si>
  <si>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</si>
  <si>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</si>
  <si>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</si>
  <si>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</si>
  <si>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</si>
  <si>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</si>
  <si>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</si>
  <si>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</si>
  <si>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</si>
  <si>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</si>
  <si>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</si>
  <si>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</si>
  <si>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</si>
  <si>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</si>
  <si>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</si>
  <si>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</si>
  <si>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</si>
  <si>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</si>
  <si>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</si>
  <si>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</si>
  <si>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</si>
  <si>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</si>
  <si>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</si>
  <si>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</si>
  <si>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</si>
  <si>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</si>
  <si>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</si>
  <si>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</si>
  <si>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</si>
  <si>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</si>
  <si>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</si>
  <si>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</si>
  <si>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</si>
  <si>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</si>
  <si>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</si>
  <si>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</si>
  <si>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</si>
  <si>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</si>
  <si>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</si>
  <si>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</si>
  <si>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</si>
  <si>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</si>
  <si>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</si>
  <si>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</si>
  <si>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</si>
  <si>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</si>
  <si>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</si>
  <si>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</si>
  <si>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</si>
  <si>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</si>
  <si>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</si>
  <si>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</si>
  <si>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</si>
  <si>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</si>
  <si>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</si>
  <si>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</si>
  <si>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</si>
  <si>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</si>
  <si>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</si>
  <si>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</si>
  <si>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</si>
  <si>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</si>
  <si>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</si>
  <si>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</si>
  <si>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</si>
  <si>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</si>
  <si>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</si>
  <si>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</si>
  <si>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</si>
  <si>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</si>
  <si>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</si>
  <si>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</si>
  <si>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</si>
  <si>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</si>
  <si>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</si>
  <si>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</si>
  <si>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</si>
  <si>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</si>
  <si>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</si>
  <si>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</si>
  <si>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</si>
  <si>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</si>
  <si>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</si>
  <si>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</si>
  <si>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</si>
  <si>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</si>
  <si>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</si>
  <si>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</si>
  <si>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</si>
  <si>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</si>
  <si>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</si>
  <si>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</si>
  <si>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</si>
  <si>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</si>
  <si>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</si>
  <si>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</si>
  <si>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</si>
  <si>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</si>
  <si>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</si>
  <si>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</si>
  <si>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</si>
  <si>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</si>
  <si>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</si>
  <si>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</si>
  <si>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</si>
  <si>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</si>
  <si>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</si>
  <si>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</si>
  <si>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</si>
  <si>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</si>
  <si>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</si>
  <si>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</si>
  <si>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</si>
  <si>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</si>
  <si>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</si>
  <si>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</si>
  <si>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</si>
  <si>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</si>
  <si>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</si>
  <si>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</si>
  <si>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</si>
  <si>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</si>
  <si>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</si>
  <si>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</si>
  <si>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</si>
  <si>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</si>
  <si>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</si>
  <si>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</si>
  <si>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</si>
  <si>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</si>
  <si>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</si>
  <si>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</si>
  <si>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</si>
  <si>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</si>
  <si>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</si>
  <si>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</si>
  <si>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</si>
  <si>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</si>
  <si>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</si>
  <si>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</si>
  <si>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</si>
  <si>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</si>
  <si>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</si>
  <si>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</si>
  <si>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</si>
  <si>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</si>
  <si>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</si>
  <si>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</si>
  <si>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</si>
  <si>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</si>
  <si>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</si>
  <si>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</si>
  <si>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</si>
  <si>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</si>
  <si>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</si>
  <si>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</si>
  <si>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</si>
  <si>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</si>
  <si>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</si>
  <si>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</si>
  <si>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</si>
  <si>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</si>
  <si>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</si>
  <si>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</si>
  <si>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</si>
  <si>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</si>
  <si>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</si>
  <si>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</si>
  <si>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</si>
  <si>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</si>
  <si>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</si>
  <si>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</si>
  <si>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</si>
  <si>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</si>
  <si>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</si>
  <si>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</si>
  <si>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</si>
  <si>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</si>
  <si>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</si>
  <si>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</si>
  <si>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</si>
  <si>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</si>
  <si>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</si>
  <si>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</si>
  <si>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</si>
  <si>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</si>
  <si>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</si>
  <si>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</si>
  <si>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</si>
  <si>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</si>
  <si>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</si>
  <si>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</si>
  <si>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</si>
  <si>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</si>
  <si>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</si>
  <si>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</si>
  <si>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</si>
  <si>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</si>
  <si>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</si>
  <si>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</si>
  <si>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</si>
  <si>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</si>
  <si>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</si>
  <si>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</si>
  <si>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</si>
  <si>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</si>
  <si>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</si>
  <si>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</si>
  <si>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</si>
  <si>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</si>
  <si>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</si>
  <si>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</si>
  <si>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</si>
  <si>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</si>
  <si>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</si>
  <si>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</si>
  <si>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</si>
  <si>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</si>
  <si>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</si>
  <si>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</si>
  <si>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</si>
  <si>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</si>
  <si>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</si>
  <si>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</si>
  <si>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</si>
  <si>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</si>
  <si>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</si>
  <si>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</si>
  <si>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</si>
  <si>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</si>
  <si>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</si>
  <si>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</si>
  <si>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</si>
  <si>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</si>
  <si>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</si>
  <si>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</si>
  <si>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</si>
  <si>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</si>
  <si>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</si>
  <si>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</si>
  <si>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</si>
  <si>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</si>
  <si>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</si>
  <si>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</si>
  <si>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</si>
  <si>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</si>
  <si>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</si>
  <si>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</si>
  <si>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</si>
  <si>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</si>
  <si>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</si>
  <si>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</si>
  <si>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</si>
  <si>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</si>
  <si>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</si>
  <si>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</si>
  <si>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</si>
  <si>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</si>
  <si>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</si>
  <si>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</si>
  <si>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</si>
  <si>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</si>
  <si>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</si>
  <si>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</si>
  <si>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</si>
  <si>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</si>
  <si>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</si>
  <si>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</si>
  <si>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</si>
  <si>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</si>
  <si>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</si>
  <si>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</si>
  <si>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</si>
  <si>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</si>
  <si>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</si>
  <si>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</si>
  <si>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</si>
  <si>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</si>
  <si>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</si>
  <si>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</si>
  <si>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</si>
  <si>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</si>
  <si>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</si>
  <si>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</si>
  <si>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</si>
  <si>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</si>
  <si>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</si>
  <si>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</si>
  <si>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</si>
  <si>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</si>
  <si>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</si>
  <si>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</si>
  <si>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</si>
  <si>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</si>
  <si>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</si>
  <si>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</si>
  <si>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</si>
  <si>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</si>
  <si>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</si>
  <si>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</si>
  <si>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</si>
  <si>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</si>
  <si>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</si>
  <si>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</si>
  <si>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</si>
  <si>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</si>
  <si>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</si>
  <si>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</si>
  <si>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</si>
  <si>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</si>
  <si>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</si>
  <si>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</si>
  <si>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</si>
  <si>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</si>
  <si>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</si>
  <si>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</si>
  <si>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</si>
  <si>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</si>
  <si>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</si>
  <si>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</si>
  <si>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</si>
  <si>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</si>
  <si>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</si>
  <si>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</si>
  <si>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</si>
  <si>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</si>
  <si>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</si>
  <si>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</si>
  <si>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</si>
  <si>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</si>
  <si>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</si>
  <si>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</si>
  <si>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</si>
  <si>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</si>
  <si>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</si>
  <si>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</si>
  <si>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</si>
  <si>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</si>
  <si>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</si>
  <si>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</si>
  <si>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</si>
  <si>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</si>
  <si>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</si>
  <si>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</si>
  <si>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</si>
  <si>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</si>
  <si>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</si>
  <si>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</si>
  <si>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</si>
  <si>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</si>
  <si>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</si>
  <si>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</si>
  <si>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</si>
  <si>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</si>
  <si>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</si>
  <si>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</si>
  <si>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</si>
  <si>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</si>
  <si>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</si>
  <si>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</si>
  <si>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</si>
  <si>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</si>
  <si>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</si>
  <si>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</si>
  <si>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</si>
  <si>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</si>
  <si>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</si>
  <si>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</si>
  <si>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</si>
  <si>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</si>
  <si>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</si>
  <si>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</si>
  <si>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</si>
  <si>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</si>
  <si>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</si>
  <si>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</si>
  <si>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</si>
  <si>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</si>
  <si>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</si>
  <si>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</si>
  <si>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</si>
  <si>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</si>
  <si>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</si>
  <si>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</si>
  <si>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</si>
  <si>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</si>
  <si>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</si>
  <si>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</si>
  <si>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</si>
  <si>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</si>
  <si>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</si>
  <si>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</si>
  <si>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</si>
  <si>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</si>
  <si>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</si>
  <si>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</si>
  <si>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</si>
  <si>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</si>
  <si>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</si>
  <si>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</si>
  <si>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</si>
  <si>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</si>
  <si>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</si>
  <si>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</si>
  <si>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</si>
  <si>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</si>
  <si>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</si>
  <si>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</si>
  <si>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</si>
  <si>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</si>
  <si>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</si>
  <si>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</si>
  <si>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</si>
  <si>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</si>
  <si>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</si>
  <si>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</si>
  <si>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</si>
  <si>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</si>
  <si>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</si>
  <si>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</si>
  <si>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</si>
  <si>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</si>
  <si>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</si>
  <si>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</si>
  <si>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</si>
  <si>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</si>
  <si>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</si>
  <si>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</si>
  <si>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</si>
  <si>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</si>
  <si>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</si>
  <si>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</si>
  <si>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</si>
  <si>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</si>
  <si>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</si>
  <si>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</si>
  <si>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</si>
  <si>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</si>
  <si>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</si>
  <si>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</si>
  <si>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</si>
  <si>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</si>
  <si>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</si>
  <si>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</si>
  <si>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</si>
  <si>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</si>
  <si>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</si>
  <si>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</si>
  <si>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</si>
  <si>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</si>
  <si>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</si>
  <si>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</si>
  <si>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</si>
  <si>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</si>
  <si>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</si>
  <si>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</si>
  <si>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</si>
  <si>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</si>
  <si>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</si>
  <si>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</si>
  <si>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</si>
  <si>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</si>
  <si>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</si>
  <si>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</si>
  <si>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</si>
  <si>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</si>
  <si>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</si>
  <si>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</si>
  <si>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</si>
  <si>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</si>
  <si>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</si>
  <si>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</si>
  <si>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</si>
  <si>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</si>
  <si>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</si>
  <si>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</si>
  <si>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</si>
  <si>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</si>
  <si>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</si>
  <si>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</si>
  <si>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</si>
  <si>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</si>
  <si>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</si>
  <si>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</si>
  <si>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</si>
  <si>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</si>
  <si>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</si>
  <si>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</si>
  <si>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</si>
  <si>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</si>
  <si>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</si>
  <si>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</si>
  <si>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</si>
  <si>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</si>
  <si>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</si>
  <si>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</si>
  <si>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</si>
  <si>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</si>
  <si>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</si>
  <si>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</si>
  <si>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</si>
  <si>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</si>
  <si>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</si>
  <si>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</si>
  <si>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</si>
  <si>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</si>
  <si>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</si>
  <si>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</si>
  <si>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</si>
  <si>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</si>
  <si>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</si>
  <si>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</si>
  <si>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</si>
  <si>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</si>
  <si>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</si>
  <si>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</si>
  <si>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</si>
  <si>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</si>
  <si>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</si>
  <si>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</si>
  <si>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</si>
  <si>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</si>
  <si>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</si>
  <si>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</si>
  <si>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</si>
  <si>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</si>
  <si>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</si>
  <si>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</si>
  <si>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</si>
  <si>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</si>
  <si>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</si>
  <si>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</si>
  <si>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</si>
  <si>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</si>
  <si>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</si>
  <si>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</si>
  <si>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</si>
  <si>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</si>
  <si>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</si>
  <si>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</si>
  <si>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</si>
  <si>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</si>
  <si>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</si>
  <si>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</si>
  <si>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</si>
  <si>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</si>
  <si>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</si>
  <si>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</si>
  <si>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</si>
  <si>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</si>
  <si>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</si>
  <si>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</si>
  <si>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</si>
  <si>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</si>
  <si>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</si>
  <si>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</si>
  <si>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</si>
  <si>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</si>
  <si>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</si>
  <si>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</si>
  <si>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</si>
  <si>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</si>
  <si>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</si>
  <si>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</si>
  <si>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</si>
  <si>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</si>
  <si>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</si>
  <si>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</si>
  <si>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</si>
  <si>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</si>
  <si>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</si>
  <si>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</si>
  <si>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</si>
  <si>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</si>
  <si>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</si>
  <si>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</si>
  <si>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</si>
  <si>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</si>
  <si>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</si>
  <si>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</si>
  <si>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</si>
  <si>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</si>
  <si>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</si>
  <si>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</si>
  <si>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</si>
  <si>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</si>
  <si>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</si>
  <si>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</si>
  <si>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</si>
  <si>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</si>
  <si>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</si>
  <si>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</si>
  <si>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</si>
  <si>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</si>
  <si>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</si>
  <si>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</si>
  <si>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</si>
  <si>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</si>
  <si>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</si>
  <si>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</si>
  <si>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</si>
  <si>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</si>
  <si>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</si>
  <si>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</si>
  <si>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</si>
  <si>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</si>
  <si>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</si>
  <si>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</si>
  <si>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</si>
  <si>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</si>
  <si>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</si>
  <si>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</si>
  <si>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</si>
  <si>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</si>
  <si>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</si>
  <si>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</si>
  <si>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</si>
  <si>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</si>
  <si>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</si>
  <si>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</si>
  <si>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</si>
  <si>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</si>
  <si>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</si>
  <si>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</si>
  <si>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</si>
  <si>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</si>
  <si>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</si>
  <si>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</si>
  <si>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</si>
  <si>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</si>
  <si>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</si>
  <si>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</si>
  <si>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</si>
  <si>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</si>
  <si>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</si>
  <si>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</si>
  <si>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</si>
  <si>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</si>
  <si>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</si>
  <si>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</si>
  <si>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</si>
  <si>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</si>
  <si>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</si>
  <si>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</si>
  <si>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</si>
  <si>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</si>
  <si>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</si>
  <si>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</si>
  <si>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</si>
  <si>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</si>
  <si>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</si>
  <si>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</si>
  <si>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</si>
  <si>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</si>
  <si>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</si>
  <si>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</si>
  <si>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</si>
  <si>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</si>
  <si>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</si>
  <si>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</si>
  <si>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</si>
  <si>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</si>
  <si>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</si>
  <si>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</si>
  <si>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</si>
  <si>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</si>
  <si>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</si>
  <si>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</si>
  <si>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</si>
  <si>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</si>
  <si>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</si>
  <si>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</si>
  <si>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</si>
  <si>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</si>
  <si>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</si>
  <si>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</si>
  <si>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</si>
  <si>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</si>
  <si>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</si>
  <si>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</si>
  <si>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</si>
  <si>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</si>
  <si>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</si>
  <si>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</si>
  <si>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</si>
  <si>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</si>
  <si>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</si>
  <si>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</si>
  <si>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</si>
  <si>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</si>
  <si>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</si>
  <si>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</si>
  <si>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</si>
  <si>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</si>
  <si>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</si>
  <si>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</si>
  <si>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</si>
  <si>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</si>
  <si>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</si>
  <si>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</si>
  <si>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</si>
  <si>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</si>
  <si>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</si>
  <si>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</si>
  <si>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</si>
  <si>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</si>
  <si>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</si>
  <si>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</si>
  <si>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</si>
  <si>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</si>
  <si>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</si>
  <si>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</si>
  <si>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</si>
  <si>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</si>
  <si>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</si>
  <si>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</si>
  <si>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</si>
  <si>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</si>
  <si>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</si>
  <si>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</si>
  <si>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</si>
  <si>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</si>
  <si>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</si>
  <si>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</si>
  <si>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</si>
  <si>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</si>
  <si>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</si>
  <si>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</si>
  <si>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</si>
  <si>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</si>
  <si>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</si>
  <si>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</si>
  <si>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</si>
  <si>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</si>
  <si>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</si>
  <si>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</si>
  <si>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</si>
  <si>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</si>
  <si>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</si>
  <si>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</si>
  <si>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</si>
  <si>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</si>
  <si>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</si>
  <si>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</si>
  <si>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</si>
  <si>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</si>
  <si>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</si>
  <si>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</si>
  <si>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</si>
  <si>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</si>
  <si>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</si>
  <si>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</si>
  <si>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</si>
  <si>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</si>
  <si>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</si>
  <si>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</si>
  <si>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</si>
  <si>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</si>
  <si>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</si>
  <si>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</si>
  <si>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</si>
  <si>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</si>
  <si>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</si>
  <si>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</si>
  <si>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</si>
  <si>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</si>
  <si>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</si>
  <si>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</si>
  <si>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</si>
  <si>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</si>
  <si>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</si>
  <si>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</si>
  <si>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</si>
  <si>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</si>
  <si>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</si>
  <si>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</si>
  <si>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</si>
  <si>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</si>
  <si>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</si>
  <si>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</si>
  <si>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</si>
  <si>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</si>
  <si>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</si>
  <si>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</si>
  <si>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</si>
  <si>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</si>
  <si>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</si>
  <si>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</si>
  <si>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</si>
  <si>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</si>
  <si>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</si>
  <si>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</si>
  <si>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</si>
  <si>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</si>
  <si>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</si>
  <si>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</si>
  <si>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</si>
  <si>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</si>
  <si>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</si>
  <si>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</si>
  <si>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</si>
  <si>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</si>
  <si>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</si>
  <si>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</si>
  <si>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</si>
  <si>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</si>
  <si>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</si>
  <si>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</si>
  <si>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</si>
  <si>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</si>
  <si>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</si>
  <si>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</si>
  <si>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</si>
  <si>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</si>
  <si>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</si>
  <si>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</si>
  <si>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</si>
  <si>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</si>
  <si>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</si>
  <si>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</si>
  <si>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</si>
  <si>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</si>
  <si>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</si>
  <si>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</si>
  <si>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</si>
  <si>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</si>
  <si>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</si>
  <si>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</si>
  <si>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</si>
  <si>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</si>
  <si>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</si>
  <si>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</si>
  <si>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</si>
  <si>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</si>
  <si>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</si>
  <si>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</si>
  <si>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</si>
  <si>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</si>
  <si>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</si>
  <si>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</si>
  <si>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</si>
  <si>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</si>
  <si>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</si>
  <si>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</si>
  <si>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</si>
  <si>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</si>
  <si>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</si>
  <si>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</si>
  <si>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</si>
  <si>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</si>
  <si>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</si>
  <si>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</si>
  <si>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</si>
  <si>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</si>
  <si>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</si>
  <si>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</si>
  <si>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</si>
  <si>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</si>
  <si>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</si>
  <si>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</si>
  <si>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</si>
  <si>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</si>
  <si>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</si>
  <si>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</si>
  <si>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</si>
  <si>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</si>
  <si>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</si>
  <si>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</si>
  <si>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</si>
  <si>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</si>
  <si>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</si>
  <si>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</si>
  <si>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</si>
  <si>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</si>
  <si>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</si>
  <si>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</si>
  <si>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</si>
  <si>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</si>
  <si>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</si>
  <si>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</si>
  <si>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</si>
  <si>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</si>
  <si>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</si>
  <si>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</si>
  <si>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</si>
  <si>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</si>
  <si>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</si>
  <si>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</si>
  <si>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</si>
  <si>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</si>
  <si>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</si>
  <si>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</si>
  <si>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</si>
  <si>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</si>
  <si>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</si>
  <si>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</si>
  <si>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</si>
  <si>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</si>
  <si>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</si>
  <si>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</si>
  <si>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</si>
  <si>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</si>
  <si>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</si>
  <si>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</si>
  <si>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</si>
  <si>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</si>
  <si>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</si>
  <si>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</si>
  <si>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</si>
  <si>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</si>
  <si>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</si>
  <si>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</si>
  <si>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</si>
  <si>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</si>
  <si>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</si>
  <si>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</si>
  <si>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</si>
  <si>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</si>
  <si>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</si>
  <si>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</si>
  <si>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</si>
  <si>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</si>
  <si>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</si>
  <si>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</si>
  <si>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</si>
  <si>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</si>
  <si>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</si>
  <si>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</si>
  <si>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</si>
  <si>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</si>
  <si>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</si>
  <si>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</si>
  <si>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</si>
  <si>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</si>
  <si>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</si>
  <si>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</si>
  <si>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</si>
  <si>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</si>
  <si>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</si>
  <si>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</si>
  <si>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</si>
  <si>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</si>
  <si>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</si>
  <si>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</si>
  <si>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</si>
  <si>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</si>
  <si>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</si>
  <si>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</si>
  <si>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</si>
  <si>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</si>
  <si>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</si>
  <si>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</si>
  <si>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</si>
  <si>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</si>
  <si>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</si>
  <si>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</si>
  <si>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</si>
  <si>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</si>
  <si>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</si>
  <si>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</si>
  <si>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</si>
  <si>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</si>
  <si>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</si>
  <si>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</si>
  <si>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</si>
  <si>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</si>
  <si>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</si>
  <si>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</si>
  <si>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</si>
  <si>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</si>
  <si>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</si>
  <si>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</si>
  <si>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</si>
  <si>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</si>
  <si>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</si>
  <si>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</si>
  <si>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</si>
  <si>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</si>
  <si>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</si>
  <si>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</si>
  <si>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</si>
  <si>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</si>
  <si>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</si>
  <si>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</si>
  <si>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</si>
  <si>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</si>
  <si>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</si>
  <si>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</si>
  <si>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</si>
  <si>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</si>
  <si>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</si>
  <si>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</si>
  <si>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</si>
  <si>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</si>
  <si>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</si>
  <si>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</si>
  <si>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</si>
  <si>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</si>
  <si>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</si>
  <si>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</si>
  <si>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</si>
  <si>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</si>
  <si>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</si>
  <si>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</si>
  <si>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</si>
  <si>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</si>
  <si>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</si>
  <si>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</si>
  <si>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</si>
  <si>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</si>
  <si>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</si>
  <si>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</si>
  <si>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</si>
  <si>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</si>
  <si>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</si>
  <si>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</si>
  <si>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</si>
  <si>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</si>
  <si>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</si>
  <si>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</si>
  <si>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</si>
  <si>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</si>
  <si>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</si>
  <si>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</si>
  <si>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</si>
  <si>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</si>
  <si>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</si>
  <si>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</si>
  <si>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</si>
  <si>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</si>
  <si>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</si>
  <si>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</si>
  <si>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</si>
  <si>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</si>
  <si>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</si>
  <si>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</si>
  <si>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</si>
  <si>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</si>
  <si>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</si>
  <si>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</si>
  <si>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</si>
  <si>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</si>
  <si>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</si>
  <si>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</si>
  <si>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</si>
  <si>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</si>
  <si>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</si>
  <si>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</si>
  <si>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</si>
  <si>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</si>
  <si>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</si>
  <si>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</si>
  <si>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</si>
  <si>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</si>
  <si>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</si>
  <si>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</si>
  <si>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</si>
  <si>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</si>
  <si>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</si>
  <si>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</si>
  <si>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</si>
  <si>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</si>
  <si>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</si>
  <si>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</si>
  <si>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</si>
  <si>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</si>
  <si>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</si>
  <si>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</si>
  <si>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</si>
  <si>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</si>
  <si>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</si>
  <si>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</si>
  <si>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</si>
  <si>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</si>
  <si>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</si>
  <si>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</si>
  <si>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</si>
  <si>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</si>
  <si>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</si>
  <si>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</si>
  <si>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</si>
  <si>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</si>
  <si>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</si>
  <si>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</si>
  <si>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</si>
  <si>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</si>
  <si>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</si>
  <si>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</si>
  <si>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</si>
  <si>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</si>
  <si>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</si>
  <si>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</si>
  <si>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</si>
  <si>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</si>
  <si>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</si>
  <si>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</si>
  <si>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</si>
  <si>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</si>
  <si>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</si>
  <si>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</si>
  <si>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</si>
  <si>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</si>
  <si>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</si>
  <si>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</si>
  <si>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</si>
  <si>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</si>
  <si>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</si>
  <si>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</si>
  <si>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</si>
  <si>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</si>
  <si>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</si>
  <si>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</si>
  <si>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</si>
  <si>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</si>
  <si>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</si>
  <si>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</si>
  <si>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</si>
  <si>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</si>
  <si>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</si>
  <si>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</si>
  <si>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</si>
  <si>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</si>
  <si>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</si>
  <si>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</si>
  <si>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</si>
  <si>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</si>
  <si>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</si>
  <si>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</si>
  <si>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</si>
  <si>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</si>
  <si>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</si>
  <si>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</si>
  <si>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</si>
  <si>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</si>
  <si>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</si>
  <si>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</si>
  <si>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</si>
  <si>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</si>
  <si>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</si>
  <si>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</si>
  <si>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</si>
  <si>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</si>
  <si>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</si>
  <si>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</si>
  <si>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</si>
  <si>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</si>
  <si>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</si>
  <si>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</si>
  <si>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</si>
  <si>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</si>
  <si>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</si>
  <si>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</si>
  <si>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</si>
  <si>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</si>
  <si>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</si>
  <si>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</si>
  <si>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</si>
  <si>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</si>
  <si>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</si>
  <si>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</si>
  <si>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</si>
  <si>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</si>
  <si>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</si>
  <si>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</si>
  <si>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</si>
  <si>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</si>
  <si>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</si>
  <si>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</si>
  <si>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</si>
  <si>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</si>
  <si>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</si>
  <si>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</si>
  <si>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</si>
  <si>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</si>
  <si>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</si>
  <si>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</si>
  <si>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</si>
  <si>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</si>
  <si>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</si>
  <si>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</si>
  <si>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</si>
  <si>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</si>
  <si>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</si>
  <si>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</si>
  <si>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</si>
  <si>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</si>
  <si>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</si>
  <si>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</si>
  <si>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</si>
  <si>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</si>
  <si>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</si>
  <si>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</si>
  <si>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</si>
  <si>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</si>
  <si>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</si>
  <si>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</si>
  <si>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</si>
  <si>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</si>
  <si>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</si>
  <si>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</si>
  <si>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</si>
  <si>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</si>
  <si>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</si>
  <si>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</si>
  <si>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</si>
  <si>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</si>
  <si>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</si>
  <si>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</si>
  <si>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</si>
  <si>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</si>
  <si>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</si>
  <si>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</si>
  <si>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</si>
  <si>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</si>
  <si>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</si>
  <si>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</si>
  <si>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</si>
  <si>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</si>
  <si>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</si>
  <si>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</si>
  <si>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</si>
  <si>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</si>
  <si>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</si>
  <si>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</si>
  <si>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</si>
  <si>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</si>
  <si>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</si>
  <si>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</si>
  <si>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</si>
  <si>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</si>
  <si>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</si>
  <si>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</si>
  <si>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</si>
  <si>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</si>
  <si>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</si>
  <si>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</si>
  <si>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</si>
  <si>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</si>
  <si>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</si>
  <si>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</si>
  <si>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</si>
  <si>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</si>
  <si>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</si>
  <si>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</si>
  <si>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</si>
  <si>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</si>
  <si>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</si>
  <si>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</si>
  <si>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</si>
  <si>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</si>
  <si>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</si>
  <si>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</si>
  <si>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</si>
  <si>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</si>
  <si>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</si>
  <si>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</si>
  <si>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</si>
  <si>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</si>
  <si>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</si>
  <si>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</si>
  <si>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</si>
  <si>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</si>
  <si>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</si>
  <si>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</si>
  <si>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</si>
  <si>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</si>
  <si>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</si>
  <si>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</si>
  <si>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</si>
  <si>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</si>
  <si>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</si>
  <si>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</si>
  <si>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</si>
  <si>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</si>
  <si>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</si>
  <si>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</si>
  <si>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</si>
  <si>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</si>
  <si>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</si>
  <si>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</si>
  <si>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</si>
  <si>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</si>
  <si>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</si>
  <si>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</si>
  <si>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</si>
  <si>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</si>
  <si>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</si>
  <si>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</si>
  <si>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</si>
  <si>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</si>
  <si>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</si>
  <si>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</si>
  <si>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</si>
  <si>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</si>
  <si>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</si>
  <si>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</si>
  <si>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</si>
  <si>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</si>
  <si>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</si>
  <si>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</si>
  <si>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</si>
  <si>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</si>
  <si>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</si>
  <si>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</si>
  <si>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</si>
  <si>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</si>
  <si>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</si>
  <si>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</si>
  <si>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</si>
  <si>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</si>
  <si>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</si>
  <si>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</si>
  <si>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</si>
  <si>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</si>
  <si>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</si>
  <si>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</si>
  <si>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</si>
  <si>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</si>
  <si>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</si>
  <si>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</si>
  <si>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</si>
  <si>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</si>
  <si>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</si>
  <si>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</si>
  <si>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</si>
  <si>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</si>
  <si>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</si>
  <si>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</si>
  <si>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</si>
  <si>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</si>
  <si>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</si>
  <si>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</si>
  <si>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</si>
  <si>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</si>
  <si>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</si>
  <si>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</si>
  <si>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</si>
  <si>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</si>
  <si>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</si>
  <si>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</si>
  <si>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</si>
  <si>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</si>
  <si>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</si>
  <si>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</si>
  <si>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</si>
  <si>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</si>
  <si>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</si>
  <si>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</si>
  <si>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</si>
  <si>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</si>
  <si>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</si>
  <si>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</si>
  <si>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</si>
  <si>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</si>
  <si>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</si>
  <si>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</si>
  <si>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</si>
  <si>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</si>
  <si>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</si>
  <si>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</si>
  <si>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</si>
  <si>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</si>
  <si>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</si>
  <si>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</si>
  <si>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</si>
  <si>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</si>
  <si>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</si>
  <si>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</si>
  <si>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</si>
  <si>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</si>
  <si>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</si>
  <si>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</si>
  <si>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</si>
  <si>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</si>
  <si>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</si>
  <si>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</si>
  <si>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</si>
  <si>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</si>
  <si>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</si>
  <si>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</si>
  <si>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</si>
  <si>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</si>
  <si>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</si>
  <si>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</si>
  <si>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</si>
  <si>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</si>
  <si>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</si>
  <si>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</si>
  <si>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</si>
  <si>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</si>
  <si>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</si>
  <si>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</si>
  <si>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</si>
  <si>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</si>
  <si>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</si>
  <si>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</si>
  <si>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</si>
  <si>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</si>
  <si>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</si>
  <si>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</si>
  <si>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</si>
  <si>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</si>
  <si>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</si>
  <si>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</si>
  <si>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</si>
  <si>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</si>
  <si>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</si>
  <si>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</si>
  <si>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</si>
  <si>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</si>
  <si>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</si>
  <si>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</si>
  <si>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</si>
  <si>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</si>
  <si>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</si>
  <si>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</si>
  <si>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</si>
  <si>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</si>
  <si>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</si>
  <si>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</si>
  <si>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</si>
  <si>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</si>
  <si>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</si>
  <si>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</si>
  <si>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</si>
  <si>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</si>
  <si>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</si>
  <si>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</si>
  <si>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</si>
  <si>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</si>
  <si>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</si>
  <si>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</si>
  <si>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</si>
  <si>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</si>
  <si>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</si>
  <si>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</si>
  <si>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</si>
  <si>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</si>
  <si>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</si>
  <si>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</si>
  <si>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</si>
  <si>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</si>
  <si>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</si>
  <si>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</si>
  <si>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</si>
  <si>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</si>
  <si>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</si>
  <si>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</si>
  <si>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</si>
  <si>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</si>
  <si>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</si>
  <si>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</si>
  <si>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</si>
  <si>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</si>
  <si>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</si>
  <si>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</si>
  <si>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</si>
  <si>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</si>
  <si>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</si>
  <si>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</si>
  <si>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</si>
  <si>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</si>
  <si>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</si>
  <si>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</si>
  <si>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</si>
  <si>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</si>
  <si>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</si>
  <si>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</si>
  <si>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</si>
  <si>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</si>
  <si>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</si>
  <si>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</si>
  <si>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</si>
  <si>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</si>
  <si>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</si>
  <si>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</si>
  <si>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</si>
  <si>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</si>
  <si>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</si>
  <si>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</si>
  <si>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</si>
  <si>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</si>
  <si>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</si>
  <si>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</si>
  <si>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</si>
  <si>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</si>
  <si>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</si>
  <si>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</si>
  <si>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</si>
  <si>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</si>
  <si>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</si>
  <si>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</si>
  <si>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</si>
  <si>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</si>
  <si>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</si>
  <si>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</si>
  <si>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</si>
  <si>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</si>
  <si>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</si>
  <si>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</si>
  <si>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</si>
  <si>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</si>
  <si>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</si>
  <si>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</si>
  <si>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</si>
  <si>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</si>
  <si>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</si>
  <si>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</si>
  <si>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</si>
  <si>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</si>
  <si>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</si>
  <si>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</si>
  <si>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</si>
  <si>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</si>
  <si>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</si>
  <si>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</si>
  <si>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</si>
  <si>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</si>
  <si>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</si>
  <si>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</si>
  <si>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</si>
  <si>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</si>
  <si>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</si>
  <si>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</si>
  <si>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</si>
  <si>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</si>
  <si>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</si>
  <si>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</si>
  <si>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</si>
  <si>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</si>
  <si>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</si>
  <si>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</si>
  <si>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</si>
  <si>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</si>
  <si>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</si>
  <si>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</si>
  <si>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</si>
  <si>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</si>
  <si>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</si>
  <si>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</si>
  <si>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</si>
  <si>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</si>
  <si>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</si>
  <si>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</si>
  <si>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</si>
  <si>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</si>
  <si>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</si>
  <si>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</si>
  <si>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</si>
  <si>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</si>
  <si>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</si>
  <si>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</si>
  <si>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</si>
  <si>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</si>
  <si>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</si>
  <si>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</si>
  <si>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</si>
  <si>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</si>
  <si>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</si>
  <si>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</si>
  <si>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</si>
  <si>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</si>
  <si>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</si>
  <si>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</si>
  <si>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</si>
  <si>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</si>
  <si>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</si>
  <si>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</si>
  <si>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</si>
  <si>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</si>
  <si>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</si>
  <si>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</si>
  <si>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</si>
  <si>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</si>
  <si>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</si>
  <si>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</si>
  <si>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</si>
  <si>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</si>
  <si>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</si>
  <si>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</si>
  <si>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</si>
  <si>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</si>
  <si>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</si>
  <si>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</si>
  <si>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</si>
  <si>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</si>
  <si>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</si>
  <si>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</si>
  <si>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</si>
  <si>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</si>
  <si>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</si>
  <si>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</si>
  <si>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</si>
  <si>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</si>
  <si>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</si>
  <si>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</si>
  <si>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</si>
  <si>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</si>
  <si>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</si>
  <si>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</si>
  <si>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</si>
  <si>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</si>
  <si>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</si>
  <si>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</si>
  <si>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</si>
  <si>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</si>
  <si>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</si>
  <si>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</si>
  <si>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</si>
  <si>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</si>
  <si>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</si>
  <si>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</si>
  <si>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</si>
  <si>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</si>
  <si>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</si>
  <si>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</si>
  <si>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</si>
  <si>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</si>
  <si>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</si>
  <si>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</si>
  <si>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</si>
  <si>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</si>
  <si>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</si>
  <si>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</si>
  <si>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</si>
  <si>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</si>
  <si>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</si>
  <si>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</si>
  <si>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</si>
  <si>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</si>
  <si>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</si>
  <si>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</si>
  <si>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</si>
  <si>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</si>
  <si>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</si>
  <si>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</si>
  <si>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</si>
  <si>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</si>
  <si>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</si>
  <si>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</si>
  <si>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</si>
  <si>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</si>
  <si>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</si>
  <si>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</si>
  <si>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</si>
  <si>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</si>
  <si>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</si>
  <si>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</si>
  <si>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</si>
  <si>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</si>
  <si>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</si>
  <si>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</si>
  <si>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</si>
  <si>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</si>
  <si>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</si>
  <si>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</si>
  <si>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</si>
  <si>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</si>
  <si>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</si>
  <si>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</si>
  <si>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</si>
  <si>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</si>
  <si>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</si>
  <si>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</si>
  <si>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</si>
  <si>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</si>
  <si>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</si>
  <si>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</si>
  <si>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</si>
  <si>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</si>
  <si>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</si>
  <si>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</si>
  <si>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</si>
  <si>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</si>
  <si>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</si>
  <si>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</si>
  <si>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</si>
  <si>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</si>
  <si>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</si>
  <si>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</si>
  <si>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</si>
  <si>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</si>
  <si>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</si>
  <si>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</si>
  <si>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</si>
  <si>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</si>
  <si>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</si>
  <si>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</si>
  <si>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</si>
  <si>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</si>
  <si>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</si>
  <si>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</si>
  <si>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</si>
  <si>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</si>
  <si>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</si>
  <si>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</si>
  <si>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</si>
  <si>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</si>
  <si>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</si>
  <si>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</si>
  <si>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</si>
  <si>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</si>
  <si>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</si>
  <si>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</si>
  <si>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</si>
  <si>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</si>
  <si>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</si>
  <si>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</si>
  <si>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</si>
  <si>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</si>
  <si>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</si>
  <si>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</si>
  <si>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</si>
  <si>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</si>
  <si>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</si>
  <si>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</si>
  <si>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</si>
  <si>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</si>
  <si>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</si>
  <si>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</si>
  <si>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</si>
  <si>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</si>
  <si>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</si>
  <si>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</si>
  <si>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</si>
  <si>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</si>
  <si>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</si>
  <si>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</si>
  <si>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</si>
  <si>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</si>
  <si>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</si>
  <si>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</si>
  <si>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</si>
  <si>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</si>
  <si>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</si>
  <si>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</si>
  <si>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</si>
  <si>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</si>
  <si>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</si>
  <si>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</si>
  <si>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</si>
  <si>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</si>
  <si>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</si>
  <si>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</si>
  <si>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</si>
  <si>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</si>
  <si>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</si>
  <si>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</si>
  <si>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</si>
  <si>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</si>
  <si>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</si>
  <si>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</si>
  <si>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</si>
  <si>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</si>
  <si>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</si>
  <si>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</si>
  <si>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</si>
  <si>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</si>
  <si>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</si>
  <si>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</si>
  <si>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</si>
  <si>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</si>
  <si>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</si>
  <si>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</si>
  <si>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</si>
  <si>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</si>
  <si>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</si>
  <si>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</si>
  <si>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</si>
  <si>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</si>
  <si>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</si>
  <si>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</si>
  <si>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</si>
  <si>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</si>
  <si>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</si>
  <si>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</si>
  <si>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</si>
  <si>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</si>
  <si>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</si>
  <si>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</si>
  <si>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</si>
  <si>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</si>
  <si>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</si>
  <si>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</si>
  <si>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</si>
  <si>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</si>
  <si>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</si>
  <si>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</si>
  <si>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</si>
  <si>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</si>
  <si>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</si>
  <si>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</si>
  <si>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</si>
  <si>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</si>
  <si>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</si>
  <si>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</si>
  <si>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</si>
  <si>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</si>
  <si>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</si>
  <si>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</si>
  <si>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</si>
  <si>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</si>
  <si>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</si>
  <si>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</si>
  <si>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</si>
  <si>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</si>
  <si>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</si>
  <si>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</si>
  <si>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</si>
  <si>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</si>
  <si>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</si>
  <si>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</si>
  <si>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</si>
  <si>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</si>
  <si>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</si>
  <si>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</si>
  <si>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</si>
  <si>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</si>
  <si>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</si>
  <si>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</si>
  <si>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</si>
  <si>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</si>
  <si>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</si>
  <si>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</si>
  <si>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</si>
  <si>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</si>
  <si>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</si>
  <si>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</si>
  <si>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</si>
  <si>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</si>
  <si>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</si>
  <si>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</si>
  <si>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</si>
  <si>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</si>
  <si>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</si>
  <si>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</si>
  <si>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</si>
  <si>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</si>
  <si>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</si>
  <si>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</si>
  <si>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</si>
  <si>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</si>
  <si>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</si>
  <si>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</si>
  <si>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</si>
  <si>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</si>
  <si>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</si>
  <si>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</si>
  <si>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</si>
  <si>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</si>
  <si>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</si>
  <si>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</si>
  <si>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</si>
  <si>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</si>
  <si>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</si>
  <si>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</si>
  <si>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</si>
  <si>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</si>
  <si>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</si>
  <si>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</si>
  <si>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</si>
  <si>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</si>
  <si>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</si>
  <si>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</si>
  <si>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</si>
  <si>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</si>
  <si>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</si>
  <si>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</si>
  <si>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</si>
  <si>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</si>
  <si>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</si>
  <si>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</si>
  <si>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</si>
  <si>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</si>
  <si>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</si>
  <si>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</si>
  <si>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</si>
  <si>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</si>
  <si>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</si>
  <si>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</si>
  <si>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</si>
  <si>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</si>
  <si>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</si>
  <si>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</si>
  <si>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</si>
  <si>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</si>
  <si>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</si>
  <si>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</si>
  <si>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</si>
  <si>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</si>
  <si>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</si>
  <si>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</si>
  <si>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</si>
  <si>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</si>
  <si>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</si>
  <si>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</si>
  <si>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</si>
  <si>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</si>
  <si>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</si>
  <si>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</si>
  <si>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</si>
  <si>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</si>
  <si>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</si>
  <si>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</si>
  <si>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</si>
  <si>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</si>
  <si>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</si>
  <si>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</si>
  <si>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</si>
  <si>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</si>
  <si>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</si>
  <si>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</si>
  <si>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</si>
  <si>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</si>
  <si>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</si>
  <si>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</si>
  <si>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</si>
  <si>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</si>
  <si>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</si>
  <si>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</si>
  <si>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</si>
  <si>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</si>
  <si>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</si>
  <si>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</si>
  <si>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</si>
  <si>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</si>
  <si>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</si>
  <si>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</si>
  <si>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</si>
  <si>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</si>
  <si>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</si>
  <si>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</si>
  <si>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</si>
  <si>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</si>
  <si>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</si>
  <si>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</si>
  <si>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</si>
  <si>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</si>
  <si>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</si>
  <si>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</si>
  <si>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</si>
  <si>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</si>
  <si>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</si>
  <si>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</si>
  <si>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</si>
  <si>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</si>
  <si>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</si>
  <si>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</si>
  <si>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</si>
  <si>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</si>
  <si>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</si>
  <si>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</si>
  <si>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</si>
  <si>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</si>
  <si>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</si>
  <si>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</si>
  <si>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</si>
  <si>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</si>
  <si>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</si>
  <si>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</si>
  <si>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</si>
  <si>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</si>
  <si>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</si>
  <si>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</si>
  <si>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</si>
  <si>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</si>
  <si>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</si>
  <si>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</si>
  <si>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</si>
  <si>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</si>
  <si>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</si>
  <si>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</si>
  <si>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</si>
  <si>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</si>
  <si>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</si>
  <si>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</si>
  <si>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</si>
  <si>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</si>
  <si>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</si>
  <si>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</si>
  <si>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</si>
  <si>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</si>
  <si>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</si>
  <si>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</si>
  <si>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</si>
  <si>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</si>
  <si>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</si>
  <si>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</si>
  <si>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</si>
  <si>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</si>
  <si>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</si>
  <si>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</si>
  <si>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</si>
  <si>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</si>
  <si>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</si>
  <si>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</si>
  <si>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</si>
  <si>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</si>
  <si>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</si>
  <si>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</si>
  <si>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</si>
  <si>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</si>
  <si>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</si>
  <si>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</si>
  <si>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</si>
  <si>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</si>
  <si>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</si>
  <si>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</si>
  <si>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</si>
  <si>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</si>
  <si>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</si>
  <si>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</si>
  <si>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</si>
  <si>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</si>
  <si>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</si>
  <si>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</si>
  <si>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</si>
  <si>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</si>
  <si>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</si>
  <si>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</si>
  <si>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</si>
  <si>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</si>
  <si>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</si>
  <si>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</si>
  <si>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</si>
  <si>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</si>
  <si>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</si>
  <si>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</si>
  <si>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</si>
  <si>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</si>
  <si>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</si>
  <si>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</si>
  <si>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</si>
  <si>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</si>
  <si>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</si>
  <si>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</si>
  <si>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</si>
  <si>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</si>
  <si>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</si>
  <si>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</si>
  <si>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</si>
  <si>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</si>
  <si>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</si>
  <si>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</si>
  <si>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</si>
  <si>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</si>
  <si>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</si>
  <si>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</si>
  <si>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</si>
  <si>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</si>
  <si>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</si>
  <si>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</si>
  <si>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</si>
  <si>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</si>
  <si>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</si>
  <si>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</si>
  <si>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</si>
  <si>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</si>
  <si>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</si>
  <si>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</si>
  <si>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</si>
  <si>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</si>
  <si>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</si>
  <si>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</si>
  <si>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</si>
  <si>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</si>
  <si>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</si>
  <si>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</si>
  <si>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</si>
  <si>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</si>
  <si>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</si>
  <si>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</si>
  <si>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</si>
  <si>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</si>
  <si>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</si>
  <si>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</si>
  <si>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</si>
  <si>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</si>
  <si>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</si>
  <si>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</si>
  <si>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</si>
  <si>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</si>
  <si>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</si>
  <si>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</si>
  <si>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</si>
  <si>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</si>
  <si>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</si>
  <si>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</si>
  <si>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</si>
  <si>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</si>
  <si>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</si>
  <si>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</si>
  <si>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</si>
  <si>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</si>
  <si>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</si>
  <si>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</si>
  <si>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</si>
  <si>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</si>
  <si>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</si>
  <si>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</si>
  <si>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</si>
  <si>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</si>
  <si>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</si>
  <si>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</si>
  <si>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</si>
  <si>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</si>
  <si>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</si>
  <si>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</si>
  <si>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</si>
  <si>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</si>
  <si>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</si>
  <si>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</si>
  <si>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</si>
  <si>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</si>
  <si>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</si>
  <si>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</si>
  <si>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</si>
  <si>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</si>
  <si>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</si>
  <si>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</si>
  <si>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</si>
  <si>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</si>
  <si>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</si>
  <si>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</si>
  <si>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</si>
  <si>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</si>
  <si>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</si>
  <si>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</si>
  <si>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</si>
  <si>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</si>
  <si>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</si>
  <si>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</si>
  <si>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</si>
  <si>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</si>
  <si>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</si>
  <si>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</si>
  <si>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</si>
  <si>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</si>
  <si>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</si>
  <si>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</si>
  <si>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</si>
  <si>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</si>
  <si>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</si>
  <si>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</si>
  <si>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</si>
  <si>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</si>
  <si>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</si>
  <si>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</si>
  <si>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</si>
  <si>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</si>
  <si>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</si>
  <si>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</si>
  <si>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</si>
  <si>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</si>
  <si>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</si>
  <si>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</si>
  <si>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</si>
  <si>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</si>
  <si>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</si>
  <si>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</si>
  <si>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</si>
  <si>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</si>
  <si>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</si>
  <si>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</si>
  <si>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</si>
  <si>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</si>
  <si>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</si>
  <si>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</si>
  <si>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</si>
  <si>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</si>
  <si>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</si>
  <si>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</si>
  <si>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</si>
  <si>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</si>
  <si>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</si>
  <si>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</si>
  <si>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</si>
  <si>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</si>
  <si>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</si>
  <si>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</si>
  <si>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</si>
  <si>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</si>
  <si>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</si>
  <si>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</si>
  <si>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</si>
  <si>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</si>
  <si>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</si>
  <si>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</si>
  <si>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</si>
  <si>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</si>
  <si>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</si>
  <si>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</si>
  <si>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</si>
  <si>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</si>
  <si>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</si>
  <si>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</si>
  <si>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</si>
  <si>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</si>
  <si>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</si>
  <si>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</si>
  <si>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</si>
  <si>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</si>
  <si>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</si>
  <si>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</si>
  <si>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</si>
  <si>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</si>
  <si>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</si>
  <si>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</si>
  <si>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</si>
  <si>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</si>
  <si>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</si>
  <si>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</si>
  <si>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</si>
  <si>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</si>
  <si>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</si>
  <si>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</si>
  <si>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</si>
  <si>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</si>
  <si>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</si>
  <si>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</si>
  <si>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</si>
  <si>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</si>
  <si>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</si>
  <si>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</si>
  <si>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</si>
  <si>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</si>
  <si>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</si>
  <si>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</si>
  <si>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</si>
  <si>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</si>
  <si>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</si>
  <si>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</si>
  <si>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</si>
  <si>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</si>
  <si>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</si>
  <si>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</si>
  <si>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</si>
  <si>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</si>
  <si>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</si>
  <si>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</si>
  <si>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</si>
  <si>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</si>
  <si>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</si>
  <si>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</si>
  <si>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</si>
  <si>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</si>
  <si>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</si>
  <si>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</si>
  <si>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</si>
  <si>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</si>
  <si>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</si>
  <si>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</si>
  <si>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</si>
  <si>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</si>
  <si>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</si>
  <si>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</si>
  <si>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</si>
  <si>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</si>
  <si>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</si>
  <si>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</si>
  <si>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</si>
  <si>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</si>
  <si>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</si>
  <si>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</si>
  <si>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</si>
  <si>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</si>
  <si>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</si>
  <si>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</si>
  <si>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</si>
  <si>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</si>
  <si>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</si>
  <si>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</si>
  <si>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</si>
  <si>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</si>
  <si>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</si>
  <si>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</si>
  <si>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</si>
  <si>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</si>
  <si>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</si>
  <si>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</si>
  <si>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</si>
  <si>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</si>
  <si>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</si>
  <si>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</si>
  <si>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</si>
  <si>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</si>
  <si>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</si>
  <si>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</si>
  <si>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</si>
  <si>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</si>
  <si>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</si>
  <si>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</si>
  <si>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</si>
  <si>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</si>
  <si>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</si>
  <si>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</si>
  <si>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</si>
  <si>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</si>
  <si>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</si>
  <si>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</si>
  <si>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</si>
  <si>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</si>
  <si>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</si>
  <si>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</si>
  <si>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</si>
  <si>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</si>
  <si>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</si>
  <si>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</si>
  <si>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</si>
  <si>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</si>
  <si>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</si>
  <si>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</si>
  <si>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</si>
  <si>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</si>
  <si>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</si>
  <si>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</si>
  <si>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</si>
  <si>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</si>
  <si>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</si>
  <si>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</si>
  <si>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</si>
  <si>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</si>
  <si>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</si>
  <si>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</si>
  <si>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</si>
  <si>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</si>
  <si>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</si>
  <si>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</si>
  <si>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</si>
  <si>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</si>
  <si>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</si>
  <si>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</si>
  <si>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</si>
  <si>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</si>
  <si>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</si>
  <si>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</si>
  <si>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</si>
  <si>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</si>
  <si>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</si>
  <si>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</si>
  <si>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</si>
  <si>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</si>
  <si>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</si>
  <si>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</si>
  <si>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</si>
  <si>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</si>
  <si>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</si>
  <si>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</si>
  <si>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</si>
  <si>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</si>
  <si>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</si>
  <si>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</si>
  <si>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</si>
  <si>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</si>
  <si>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</si>
  <si>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</si>
  <si>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</si>
  <si>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</si>
  <si>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</si>
  <si>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</si>
  <si>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</si>
  <si>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</si>
  <si>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</si>
  <si>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</si>
  <si>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</si>
  <si>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</si>
  <si>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</si>
  <si>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</si>
  <si>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</si>
  <si>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</si>
  <si>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</si>
  <si>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</si>
  <si>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</si>
  <si>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</si>
  <si>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</si>
  <si>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</si>
  <si>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</si>
  <si>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</si>
  <si>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</si>
  <si>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</si>
  <si>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</si>
  <si>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</si>
  <si>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</si>
  <si>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</si>
  <si>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</si>
  <si>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</si>
  <si>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</si>
  <si>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</si>
  <si>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</si>
  <si>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</si>
  <si>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</si>
  <si>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</si>
  <si>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</si>
  <si>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</si>
  <si>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</si>
  <si>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</si>
  <si>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</si>
  <si>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</si>
  <si>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</si>
  <si>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</si>
  <si>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</si>
  <si>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</si>
  <si>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</si>
  <si>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</si>
  <si>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</si>
  <si>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</si>
  <si>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</si>
  <si>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</si>
  <si>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</si>
  <si>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</si>
  <si>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</si>
  <si>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</si>
  <si>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</si>
  <si>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</si>
  <si>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</si>
  <si>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</si>
  <si>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</si>
  <si>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</si>
  <si>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</si>
  <si>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</si>
  <si>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</si>
  <si>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</si>
  <si>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</si>
  <si>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</si>
  <si>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</si>
  <si>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</si>
  <si>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</si>
  <si>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</si>
  <si>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</si>
  <si>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</si>
  <si>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</si>
  <si>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</si>
  <si>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</si>
  <si>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</si>
  <si>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</si>
  <si>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</si>
  <si>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</si>
  <si>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</si>
  <si>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</si>
  <si>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</si>
  <si>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</si>
  <si>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</si>
  <si>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</si>
  <si>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</si>
  <si>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</si>
  <si>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</si>
  <si>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</si>
  <si>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</si>
  <si>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</si>
  <si>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</si>
  <si>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</si>
  <si>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</si>
  <si>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</si>
  <si>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</si>
  <si>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</si>
  <si>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</si>
  <si>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</si>
  <si>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</si>
  <si>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</si>
  <si>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</si>
  <si>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</si>
  <si>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</si>
  <si>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</si>
  <si>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</si>
  <si>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</si>
  <si>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</si>
  <si>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</si>
  <si>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</si>
  <si>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</si>
  <si>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</si>
  <si>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</si>
  <si>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</si>
  <si>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</si>
  <si>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</si>
  <si>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</si>
  <si>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</si>
  <si>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</si>
  <si>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</si>
  <si>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</si>
  <si>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</si>
  <si>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</si>
  <si>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</si>
  <si>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</si>
  <si>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</si>
  <si>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</si>
  <si>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</si>
  <si>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</si>
  <si>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</si>
  <si>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</si>
  <si>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</si>
  <si>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</si>
  <si>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</si>
  <si>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</si>
  <si>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</si>
  <si>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</si>
  <si>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</si>
  <si>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</si>
  <si>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</si>
  <si>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</si>
  <si>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</si>
  <si>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</si>
  <si>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</si>
  <si>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</si>
  <si>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</si>
  <si>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</si>
  <si>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</si>
  <si>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</si>
  <si>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</si>
  <si>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</si>
  <si>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</si>
  <si>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</si>
  <si>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</si>
  <si>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</si>
  <si>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</si>
  <si>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</si>
  <si>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</si>
  <si>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</si>
  <si>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</si>
  <si>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</si>
  <si>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</si>
  <si>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</si>
  <si>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</si>
  <si>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</si>
  <si>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</si>
  <si>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</si>
  <si>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</si>
  <si>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</si>
  <si>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</si>
  <si>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</si>
  <si>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</si>
  <si>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</si>
  <si>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</si>
  <si>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</si>
  <si>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</si>
  <si>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</si>
  <si>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</si>
  <si>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</si>
  <si>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</si>
  <si>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</si>
  <si>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</si>
  <si>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</si>
  <si>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</si>
  <si>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</si>
  <si>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</si>
  <si>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</si>
  <si>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</si>
  <si>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</si>
  <si>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</si>
  <si>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</si>
  <si>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</si>
  <si>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</si>
  <si>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</si>
  <si>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</si>
  <si>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</si>
  <si>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</si>
  <si>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</si>
  <si>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</si>
  <si>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</si>
  <si>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</si>
  <si>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</si>
  <si>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</si>
  <si>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</si>
  <si>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</si>
  <si>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</si>
  <si>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</si>
  <si>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</si>
  <si>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</si>
  <si>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</si>
  <si>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</si>
  <si>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</si>
  <si>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</si>
  <si>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</si>
  <si>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</si>
  <si>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</si>
  <si>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</si>
  <si>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</si>
  <si>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</si>
  <si>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</si>
  <si>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</si>
  <si>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</si>
  <si>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</si>
  <si>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</si>
  <si>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</si>
  <si>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</si>
  <si>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</si>
  <si>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</si>
  <si>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</si>
  <si>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</si>
  <si>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</si>
  <si>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</si>
  <si>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</si>
  <si>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</si>
  <si>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</si>
  <si>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</si>
  <si>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</si>
  <si>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</si>
  <si>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</si>
  <si>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</si>
  <si>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</si>
  <si>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</si>
  <si>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</si>
  <si>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</si>
  <si>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</si>
  <si>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</si>
  <si>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</si>
  <si>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</si>
  <si>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</si>
  <si>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</si>
  <si>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</si>
  <si>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</si>
  <si>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</si>
  <si>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</si>
  <si>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</si>
  <si>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</si>
  <si>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</si>
  <si>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</si>
  <si>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</si>
  <si>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</si>
  <si>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</si>
  <si>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</si>
  <si>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</si>
  <si>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</si>
  <si>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</si>
  <si>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</si>
  <si>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</si>
  <si>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</si>
  <si>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</si>
  <si>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</si>
  <si>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</si>
  <si>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</si>
  <si>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</si>
  <si>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</si>
  <si>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</si>
  <si>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</si>
  <si>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</si>
  <si>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</si>
  <si>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</si>
  <si>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</si>
  <si>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</si>
  <si>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</si>
  <si>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</si>
  <si>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</si>
  <si>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</si>
  <si>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</si>
  <si>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</si>
  <si>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</si>
  <si>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</si>
  <si>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</si>
  <si>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</si>
  <si>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</si>
  <si>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</si>
  <si>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</si>
  <si>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</si>
  <si>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</si>
  <si>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</si>
  <si>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</si>
  <si>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</si>
  <si>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</si>
  <si>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</si>
  <si>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</si>
  <si>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</si>
  <si>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</si>
  <si>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</si>
  <si>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</si>
  <si>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</si>
  <si>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</si>
  <si>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</si>
  <si>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</si>
  <si>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</si>
  <si>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</si>
  <si>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</si>
  <si>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</si>
  <si>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</si>
  <si>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</si>
  <si>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</si>
  <si>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</si>
  <si>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</si>
  <si>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</si>
  <si>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</si>
  <si>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</si>
  <si>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</si>
  <si>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</si>
  <si>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</si>
  <si>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</si>
  <si>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</si>
  <si>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</si>
  <si>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</si>
  <si>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</si>
  <si>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</si>
  <si>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</si>
  <si>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</si>
  <si>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</si>
  <si>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</si>
  <si>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</si>
  <si>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</si>
  <si>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</si>
  <si>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</si>
  <si>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</si>
  <si>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</si>
  <si>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</si>
  <si>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</si>
  <si>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</si>
  <si>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</si>
  <si>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</si>
  <si>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</si>
  <si>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</si>
  <si>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</si>
  <si>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</si>
  <si>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</si>
  <si>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</si>
  <si>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</si>
  <si>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</si>
  <si>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</si>
  <si>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</si>
  <si>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</si>
  <si>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</si>
  <si>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</si>
  <si>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</si>
  <si>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</si>
  <si>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</si>
  <si>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</si>
  <si>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</si>
  <si>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</si>
  <si>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</si>
  <si>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</si>
  <si>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</si>
  <si>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</si>
  <si>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</si>
  <si>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</si>
  <si>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</si>
  <si>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</si>
  <si>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</si>
  <si>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</si>
  <si>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</si>
  <si>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</si>
  <si>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</si>
  <si>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</si>
  <si>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</si>
  <si>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</si>
  <si>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</si>
  <si>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</si>
  <si>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</si>
  <si>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</si>
  <si>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</si>
  <si>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</si>
  <si>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</si>
  <si>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</si>
  <si>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</si>
  <si>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</si>
  <si>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</si>
  <si>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</si>
  <si>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</si>
  <si>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</si>
  <si>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</si>
  <si>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</si>
  <si>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</si>
  <si>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</si>
  <si>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</si>
  <si>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</si>
  <si>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</si>
  <si>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</si>
  <si>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</si>
  <si>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</si>
  <si>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</si>
  <si>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</si>
  <si>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</si>
  <si>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</si>
  <si>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</si>
  <si>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</si>
  <si>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</si>
  <si>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</si>
  <si>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</si>
  <si>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</si>
  <si>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</si>
  <si>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</si>
  <si>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</si>
  <si>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</si>
  <si>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</si>
  <si>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</si>
  <si>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</si>
  <si>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</si>
  <si>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</si>
  <si>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</si>
  <si>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</si>
  <si>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</si>
  <si>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</si>
  <si>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</si>
  <si>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</si>
  <si>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</si>
  <si>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</si>
  <si>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</si>
  <si>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</si>
  <si>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</si>
  <si>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</si>
  <si>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</si>
  <si>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</si>
  <si>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</si>
  <si>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</si>
  <si>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</si>
  <si>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</si>
  <si>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</si>
  <si>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</si>
  <si>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</si>
  <si>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</si>
  <si>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</si>
  <si>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</si>
  <si>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</si>
  <si>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</si>
  <si>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</si>
  <si>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</si>
  <si>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</si>
  <si>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</si>
  <si>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</si>
  <si>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</si>
  <si>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</si>
  <si>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</si>
  <si>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</si>
  <si>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</si>
  <si>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</si>
  <si>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</si>
  <si>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</si>
  <si>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</si>
  <si>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</si>
  <si>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</si>
  <si>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</si>
  <si>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</si>
  <si>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</si>
  <si>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</si>
  <si>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</si>
  <si>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</si>
  <si>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</si>
  <si>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</si>
  <si>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</si>
  <si>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</si>
  <si>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</si>
  <si>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</si>
  <si>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</si>
  <si>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</si>
  <si>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</si>
  <si>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</si>
  <si>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</si>
  <si>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</si>
  <si>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</si>
  <si>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</si>
  <si>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</si>
  <si>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</si>
  <si>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</si>
  <si>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</si>
  <si>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</si>
  <si>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</si>
  <si>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</si>
  <si>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</si>
  <si>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</si>
  <si>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</si>
  <si>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</si>
  <si>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</si>
  <si>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</si>
  <si>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</si>
  <si>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</si>
  <si>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</si>
  <si>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</si>
  <si>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</si>
  <si>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</si>
  <si>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</si>
  <si>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</si>
  <si>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</si>
  <si>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</si>
  <si>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</si>
  <si>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</si>
  <si>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</si>
  <si>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</si>
  <si>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</si>
  <si>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</si>
  <si>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</si>
  <si>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</si>
  <si>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</si>
  <si>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</si>
  <si>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</si>
  <si>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</si>
  <si>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</si>
  <si>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</si>
  <si>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</si>
  <si>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</si>
  <si>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</si>
  <si>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</si>
  <si>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</si>
  <si>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</si>
  <si>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</si>
  <si>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</si>
  <si>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</si>
  <si>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</si>
  <si>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</si>
  <si>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</si>
  <si>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</si>
  <si>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</si>
  <si>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</si>
  <si>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</si>
  <si>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</si>
  <si>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</si>
  <si>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</si>
  <si>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</si>
  <si>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</si>
  <si>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</si>
  <si>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</si>
  <si>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</si>
  <si>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</si>
  <si>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</si>
  <si>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</si>
  <si>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</si>
  <si>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</si>
  <si>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</si>
  <si>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</si>
  <si>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</si>
  <si>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</si>
  <si>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</si>
  <si>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</si>
  <si>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</si>
  <si>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</si>
  <si>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</si>
  <si>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</si>
  <si>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</si>
  <si>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</si>
  <si>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</si>
  <si>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</si>
  <si>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</si>
  <si>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</si>
  <si>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</si>
  <si>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</si>
  <si>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</si>
  <si>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</si>
  <si>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</si>
  <si>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</si>
  <si>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</si>
  <si>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</si>
  <si>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</si>
  <si>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</si>
  <si>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</si>
  <si>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</si>
  <si>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</si>
  <si>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</si>
  <si>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</si>
  <si>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</si>
  <si>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</si>
  <si>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</si>
  <si>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</si>
  <si>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</si>
  <si>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</si>
  <si>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</si>
  <si>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</si>
  <si>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</si>
  <si>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</si>
  <si>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</si>
  <si>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</si>
  <si>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</si>
  <si>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</si>
  <si>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</si>
  <si>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</si>
  <si>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</si>
  <si>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</si>
  <si>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</si>
  <si>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</si>
  <si>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</si>
  <si>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</si>
  <si>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</si>
  <si>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</si>
  <si>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</si>
  <si>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</si>
  <si>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</si>
  <si>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</si>
  <si>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</si>
  <si>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</si>
  <si>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</si>
  <si>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</si>
  <si>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</si>
  <si>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</si>
  <si>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</si>
  <si>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</si>
  <si>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</si>
  <si>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</si>
  <si>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</si>
  <si>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</si>
  <si>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</si>
  <si>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</si>
  <si>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</si>
  <si>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</si>
  <si>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</si>
  <si>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</si>
  <si>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</si>
  <si>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</si>
  <si>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</si>
  <si>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</si>
  <si>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</si>
  <si>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</si>
  <si>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</si>
  <si>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</si>
  <si>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</si>
  <si>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</si>
  <si>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</si>
  <si>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</si>
  <si>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</si>
  <si>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</si>
  <si>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</si>
  <si>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</si>
  <si>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</si>
  <si>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</si>
  <si>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</si>
  <si>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</si>
  <si>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</si>
  <si>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</si>
  <si>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</si>
  <si>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</si>
  <si>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</si>
  <si>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</si>
  <si>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</si>
  <si>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</si>
  <si>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</si>
  <si>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</si>
  <si>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</si>
  <si>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</si>
  <si>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</si>
  <si>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</si>
  <si>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</si>
  <si>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</si>
  <si>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</si>
  <si>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</si>
  <si>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</si>
  <si>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</si>
  <si>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</si>
  <si>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</si>
  <si>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</si>
  <si>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</si>
  <si>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</si>
  <si>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</si>
  <si>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</si>
  <si>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</si>
  <si>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</si>
  <si>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</si>
  <si>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</si>
  <si>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</si>
  <si>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</si>
  <si>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</si>
  <si>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</si>
  <si>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</si>
  <si>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</si>
  <si>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</si>
  <si>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</si>
  <si>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</si>
  <si>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</si>
  <si>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</si>
  <si>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</si>
  <si>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</si>
  <si>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</si>
  <si>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</si>
  <si>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</si>
  <si>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</si>
  <si>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</si>
  <si>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</si>
  <si>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</si>
  <si>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</si>
  <si>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</si>
  <si>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</si>
  <si>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</si>
  <si>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</si>
  <si>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</si>
  <si>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</si>
  <si>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</si>
  <si>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</si>
  <si>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</si>
  <si>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</si>
  <si>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</si>
  <si>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</si>
  <si>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</si>
  <si>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</si>
  <si>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</si>
  <si>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</si>
  <si>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</si>
  <si>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</si>
  <si>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</si>
  <si>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</si>
  <si>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</si>
  <si>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</si>
  <si>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</si>
  <si>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</si>
  <si>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</si>
  <si>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</si>
  <si>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</si>
  <si>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</si>
  <si>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</si>
  <si>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</si>
  <si>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</si>
  <si>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</si>
  <si>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</si>
  <si>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</si>
  <si>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</si>
  <si>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</si>
  <si>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</si>
  <si>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</si>
  <si>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</si>
  <si>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</si>
  <si>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</si>
  <si>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</si>
  <si>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</si>
  <si>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</si>
  <si>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</si>
  <si>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</si>
  <si>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</si>
  <si>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</si>
  <si>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</si>
  <si>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</si>
  <si>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</si>
  <si>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</si>
  <si>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</si>
  <si>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</si>
  <si>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</si>
  <si>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</si>
  <si>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</si>
  <si>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</si>
  <si>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</si>
  <si>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</si>
  <si>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</si>
  <si>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</si>
  <si>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</si>
  <si>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</si>
  <si>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</si>
  <si>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</si>
  <si>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</si>
  <si>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</si>
  <si>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</si>
  <si>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</si>
  <si>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</si>
  <si>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</si>
  <si>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</si>
  <si>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</si>
  <si>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</si>
  <si>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</si>
  <si>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</si>
  <si>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</si>
  <si>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</si>
  <si>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</si>
  <si>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</si>
  <si>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</si>
  <si>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</si>
  <si>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</si>
  <si>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</si>
  <si>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</si>
  <si>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</si>
  <si>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</si>
  <si>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</si>
  <si>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</si>
  <si>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</si>
  <si>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</si>
  <si>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</si>
  <si>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</si>
  <si>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</si>
  <si>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</si>
  <si>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</si>
  <si>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</si>
  <si>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</si>
  <si>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</si>
  <si>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</si>
  <si>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</si>
  <si>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</si>
  <si>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</si>
  <si>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</si>
  <si>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</si>
  <si>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</si>
  <si>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</si>
  <si>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</si>
  <si>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</si>
  <si>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</si>
  <si>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</si>
  <si>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</si>
  <si>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</si>
  <si>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</si>
  <si>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</si>
  <si>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</si>
  <si>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</si>
  <si>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</si>
  <si>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</si>
  <si>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</si>
  <si>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</si>
  <si>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</si>
  <si>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</si>
  <si>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</si>
  <si>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</si>
  <si>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</si>
  <si>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</si>
  <si>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</si>
  <si>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</si>
  <si>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</si>
  <si>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</si>
  <si>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</si>
  <si>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</si>
  <si>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</si>
  <si>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</si>
  <si>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</si>
  <si>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</si>
  <si>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</si>
  <si>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</si>
  <si>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</si>
  <si>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</si>
  <si>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</si>
  <si>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</si>
  <si>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</si>
  <si>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</si>
  <si>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</si>
  <si>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</si>
  <si>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</si>
  <si>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</si>
  <si>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</si>
  <si>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</si>
  <si>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</si>
  <si>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</si>
  <si>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</si>
  <si>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</si>
  <si>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</si>
  <si>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</si>
  <si>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</si>
  <si>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</si>
  <si>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</si>
  <si>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</si>
  <si>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</si>
  <si>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</si>
  <si>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</si>
  <si>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</si>
  <si>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</si>
  <si>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</si>
  <si>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</si>
  <si>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</si>
  <si>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</si>
  <si>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</si>
  <si>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</si>
  <si>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</si>
  <si>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</si>
  <si>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</si>
  <si>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</si>
  <si>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</si>
  <si>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</si>
  <si>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</si>
  <si>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</si>
  <si>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</si>
  <si>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</si>
  <si>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</si>
  <si>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</si>
  <si>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</si>
  <si>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</si>
  <si>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</si>
  <si>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</si>
  <si>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</si>
  <si>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</si>
  <si>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</si>
  <si>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</si>
  <si>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</si>
  <si>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</si>
  <si>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</si>
  <si>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</si>
  <si>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</si>
  <si>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</si>
  <si>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</si>
  <si>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</si>
  <si>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</si>
  <si>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</si>
  <si>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</si>
  <si>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</si>
  <si>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</si>
  <si>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</si>
  <si>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</si>
  <si>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</si>
  <si>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</si>
  <si>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</si>
  <si>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</si>
  <si>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</si>
  <si>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</si>
  <si>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</si>
  <si>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</si>
  <si>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</si>
  <si>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</si>
  <si>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</si>
  <si>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</si>
  <si>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</si>
  <si>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</si>
  <si>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</si>
  <si>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</si>
  <si>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</si>
  <si>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</si>
  <si>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</si>
  <si>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</si>
  <si>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</si>
  <si>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</si>
  <si>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</si>
  <si>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</si>
  <si>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</si>
  <si>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</si>
  <si>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</si>
  <si>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</si>
  <si>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</si>
  <si>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</si>
  <si>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</si>
  <si>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</si>
  <si>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</si>
  <si>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</si>
  <si>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</si>
  <si>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</si>
  <si>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</si>
  <si>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</si>
  <si>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</si>
  <si>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</si>
  <si>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</si>
  <si>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</si>
  <si>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</si>
  <si>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</si>
  <si>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</si>
  <si>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</si>
  <si>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</si>
  <si>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</si>
  <si>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</si>
  <si>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</si>
  <si>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</si>
  <si>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</si>
  <si>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</si>
  <si>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</si>
  <si>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</si>
  <si>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</si>
  <si>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</si>
  <si>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</si>
  <si>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</si>
  <si>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</si>
  <si>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</si>
  <si>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</si>
  <si>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</si>
  <si>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</si>
  <si>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</si>
  <si>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</si>
  <si>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</si>
  <si>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</si>
  <si>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</si>
  <si>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</si>
  <si>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</si>
  <si>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</si>
  <si>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</si>
  <si>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</si>
  <si>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</si>
  <si>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</si>
  <si>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</si>
  <si>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</si>
  <si>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</si>
  <si>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</si>
  <si>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</si>
  <si>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</si>
  <si>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</si>
  <si>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</si>
  <si>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</si>
  <si>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</si>
  <si>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</si>
  <si>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</si>
  <si>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</si>
  <si>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</si>
  <si>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</si>
  <si>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</si>
  <si>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</si>
  <si>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</si>
  <si>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</si>
  <si>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</si>
  <si>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</si>
  <si>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</si>
  <si>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</si>
  <si>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</si>
  <si>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</si>
  <si>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</si>
  <si>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</si>
  <si>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</si>
  <si>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</si>
  <si>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</si>
  <si>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</si>
  <si>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</si>
  <si>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</si>
  <si>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</si>
  <si>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</si>
  <si>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</si>
  <si>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</si>
  <si>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</si>
  <si>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</si>
  <si>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</si>
  <si>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</si>
  <si>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</si>
  <si>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</si>
  <si>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</si>
  <si>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</si>
  <si>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</si>
  <si>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</si>
  <si>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</si>
  <si>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</si>
  <si>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</si>
  <si>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</si>
  <si>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</si>
  <si>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</si>
  <si>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</si>
  <si>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</si>
  <si>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</si>
  <si>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</si>
  <si>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</si>
  <si>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</si>
  <si>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</si>
  <si>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</si>
  <si>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</si>
  <si>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</si>
  <si>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</si>
  <si>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</si>
  <si>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</si>
  <si>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</si>
  <si>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</si>
  <si>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</si>
  <si>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</si>
  <si>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</si>
  <si>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</si>
  <si>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</si>
  <si>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</si>
  <si>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</si>
  <si>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</si>
  <si>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</si>
  <si>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</si>
  <si>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</si>
  <si>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</si>
  <si>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</si>
  <si>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</si>
  <si>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</si>
  <si>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</si>
  <si>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</si>
  <si>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</si>
  <si>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</si>
  <si>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</si>
  <si>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</si>
  <si>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</si>
  <si>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</si>
  <si>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</si>
  <si>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</si>
  <si>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</si>
  <si>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</si>
  <si>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</si>
  <si>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</si>
  <si>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</si>
  <si>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</si>
  <si>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</si>
  <si>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</si>
  <si>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</si>
  <si>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</si>
  <si>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</si>
  <si>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</si>
  <si>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</si>
  <si>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</si>
  <si>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</si>
  <si>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</si>
  <si>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</si>
  <si>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</si>
  <si>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</si>
  <si>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</si>
  <si>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</si>
  <si>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</si>
  <si>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</si>
  <si>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</si>
  <si>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</si>
  <si>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</si>
  <si>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</si>
  <si>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</si>
  <si>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</si>
  <si>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</si>
  <si>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</si>
  <si>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</si>
  <si>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</si>
  <si>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</si>
  <si>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</si>
  <si>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</si>
  <si>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</si>
  <si>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</si>
  <si>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</si>
  <si>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</si>
  <si>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</si>
  <si>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</si>
  <si>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</si>
  <si>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</si>
  <si>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</si>
  <si>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</si>
  <si>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</si>
  <si>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</si>
  <si>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</si>
  <si>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</si>
  <si>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</si>
  <si>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</si>
  <si>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</si>
  <si>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</si>
  <si>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</si>
  <si>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</si>
  <si>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</si>
  <si>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</si>
  <si>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</si>
  <si>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</si>
  <si>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</si>
  <si>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</si>
  <si>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</si>
  <si>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</si>
  <si>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</si>
  <si>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</si>
  <si>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</si>
  <si>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</si>
  <si>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</si>
  <si>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</si>
  <si>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</si>
  <si>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</si>
  <si>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</si>
  <si>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</si>
  <si>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</si>
  <si>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</si>
  <si>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</si>
  <si>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</si>
  <si>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</si>
  <si>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</si>
  <si>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</si>
  <si>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</si>
  <si>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</si>
  <si>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</si>
  <si>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</si>
  <si>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</si>
  <si>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</si>
  <si>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</si>
  <si>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</si>
  <si>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</si>
  <si>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</si>
  <si>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</si>
  <si>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</si>
  <si>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</si>
  <si>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</si>
  <si>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</si>
  <si>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</si>
  <si>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</si>
  <si>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</si>
  <si>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</si>
  <si>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</si>
  <si>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</si>
  <si>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</si>
  <si>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</si>
  <si>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</si>
  <si>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</si>
  <si>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</si>
  <si>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</si>
  <si>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</si>
  <si>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</si>
  <si>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</si>
  <si>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</si>
  <si>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</si>
  <si>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</si>
  <si>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</si>
  <si>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</si>
  <si>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</si>
  <si>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</si>
  <si>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</si>
  <si>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</si>
  <si>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</si>
  <si>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</si>
  <si>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</si>
  <si>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</si>
  <si>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</si>
  <si>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</si>
  <si>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</si>
  <si>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</si>
  <si>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</si>
  <si>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</si>
  <si>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</si>
  <si>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</si>
  <si>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</si>
  <si>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</si>
  <si>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</si>
  <si>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</si>
  <si>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</si>
  <si>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</si>
  <si>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</si>
  <si>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</si>
  <si>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</si>
  <si>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</si>
  <si>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</si>
  <si>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</si>
  <si>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</si>
  <si>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</si>
  <si>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</si>
  <si>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</si>
  <si>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</si>
  <si>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</si>
  <si>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</si>
  <si>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</si>
  <si>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</si>
  <si>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</si>
  <si>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</si>
  <si>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</si>
  <si>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</si>
  <si>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</si>
  <si>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</si>
  <si>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</si>
  <si>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</si>
  <si>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</si>
  <si>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</si>
  <si>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</si>
  <si>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</si>
  <si>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</si>
  <si>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</si>
  <si>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</si>
  <si>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</si>
  <si>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</si>
  <si>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</si>
  <si>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</si>
  <si>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</si>
  <si>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</si>
  <si>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</si>
  <si>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</si>
  <si>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</si>
  <si>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</si>
  <si>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</si>
  <si>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</si>
  <si>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</si>
  <si>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</si>
  <si>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</si>
  <si>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</si>
  <si>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</si>
  <si>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</si>
  <si>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</si>
  <si>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</si>
  <si>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</si>
  <si>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</si>
  <si>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</si>
  <si>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</si>
  <si>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</si>
  <si>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</si>
  <si>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</si>
  <si>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</si>
  <si>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</si>
  <si>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</si>
  <si>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</si>
  <si>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</si>
  <si>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</si>
  <si>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</si>
  <si>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</si>
  <si>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</si>
  <si>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</si>
  <si>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</si>
  <si>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</si>
  <si>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</si>
  <si>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</si>
  <si>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</si>
  <si>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</si>
  <si>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</si>
  <si>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</si>
  <si>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</si>
  <si>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</si>
  <si>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</si>
  <si>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</si>
  <si>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</si>
  <si>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</si>
  <si>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</si>
  <si>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</si>
  <si>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</si>
  <si>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</si>
  <si>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</si>
  <si>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</si>
  <si>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</si>
  <si>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</si>
  <si>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</si>
  <si>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</si>
  <si>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</si>
  <si>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</si>
  <si>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</si>
  <si>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</si>
  <si>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</si>
  <si>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</si>
  <si>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</si>
  <si>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</si>
  <si>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</si>
  <si>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</si>
  <si>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</si>
  <si>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</si>
  <si>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</si>
  <si>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</si>
  <si>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</si>
  <si>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</si>
  <si>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</si>
  <si>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</si>
  <si>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</si>
  <si>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</si>
  <si>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</si>
  <si>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</si>
  <si>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</si>
  <si>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</si>
  <si>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</si>
  <si>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</si>
  <si>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</si>
  <si>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</si>
  <si>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</si>
  <si>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</si>
  <si>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</si>
  <si>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</si>
  <si>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</si>
  <si>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</si>
  <si>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</si>
  <si>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</si>
  <si>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</si>
  <si>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</si>
  <si>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</si>
  <si>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</si>
  <si>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</si>
  <si>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</si>
  <si>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</si>
  <si>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</si>
  <si>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</si>
  <si>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</si>
  <si>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</si>
  <si>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</si>
  <si>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</si>
  <si>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</si>
  <si>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</si>
  <si>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</si>
  <si>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</si>
  <si>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</si>
  <si>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</si>
  <si>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</si>
  <si>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</si>
  <si>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</si>
  <si>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</si>
  <si>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</si>
  <si>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</si>
  <si>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</si>
  <si>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</si>
  <si>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</si>
  <si>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</si>
  <si>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</si>
  <si>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</si>
  <si>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</si>
  <si>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</si>
  <si>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</si>
  <si>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</si>
  <si>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</si>
  <si>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</si>
  <si>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</si>
  <si>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</si>
  <si>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</si>
  <si>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</si>
  <si>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</si>
  <si>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</si>
  <si>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</si>
  <si>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</si>
  <si>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</si>
  <si>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</si>
  <si>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</si>
  <si>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</si>
  <si>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</si>
  <si>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</si>
  <si>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</si>
  <si>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</si>
  <si>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</si>
  <si>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</si>
  <si>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</si>
  <si>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</si>
  <si>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</si>
  <si>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</si>
  <si>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</si>
  <si>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</si>
  <si>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</si>
  <si>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</si>
  <si>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</si>
  <si>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</si>
  <si>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</si>
  <si>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</si>
  <si>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</si>
  <si>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</si>
  <si>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</si>
  <si>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</si>
  <si>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</si>
  <si>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</si>
  <si>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</si>
  <si>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</si>
  <si>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</si>
  <si>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</si>
  <si>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</si>
  <si>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</si>
  <si>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</si>
  <si>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</si>
  <si>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</si>
  <si>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</si>
  <si>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</si>
  <si>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</si>
  <si>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</si>
  <si>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</si>
  <si>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</si>
  <si>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</si>
  <si>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</si>
  <si>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</si>
  <si>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</si>
  <si>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</si>
  <si>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</si>
  <si>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</si>
  <si>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</si>
  <si>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</si>
  <si>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</si>
  <si>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</si>
  <si>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</si>
  <si>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</si>
  <si>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</si>
  <si>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</si>
  <si>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</si>
  <si>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</si>
  <si>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</si>
  <si>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</si>
  <si>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</si>
  <si>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</si>
  <si>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</si>
  <si>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</si>
  <si>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</si>
  <si>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</si>
  <si>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</si>
  <si>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</si>
  <si>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</si>
  <si>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</si>
  <si>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</si>
  <si>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</si>
  <si>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</si>
  <si>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</si>
  <si>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</si>
  <si>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</si>
  <si>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</si>
  <si>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</si>
  <si>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</si>
  <si>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</si>
  <si>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</si>
  <si>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</si>
  <si>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</si>
  <si>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</si>
  <si>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</si>
  <si>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</si>
  <si>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</si>
  <si>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</si>
  <si>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</si>
  <si>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</si>
  <si>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</si>
  <si>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</si>
  <si>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</si>
  <si>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</si>
  <si>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</si>
  <si>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</si>
  <si>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</si>
  <si>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</si>
  <si>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</si>
  <si>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</si>
  <si>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</si>
  <si>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</si>
  <si>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</si>
  <si>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</si>
  <si>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</si>
  <si>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</si>
  <si>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</si>
  <si>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</si>
  <si>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</si>
  <si>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</si>
  <si>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</si>
  <si>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</si>
  <si>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</si>
  <si>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</si>
  <si>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</si>
  <si>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</si>
  <si>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</si>
  <si>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</si>
  <si>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</si>
  <si>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</si>
  <si>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</si>
  <si>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</si>
  <si>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</si>
  <si>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</si>
  <si>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</si>
  <si>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</si>
  <si>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</si>
  <si>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</si>
  <si>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</si>
  <si>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</si>
  <si>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</si>
  <si>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</si>
  <si>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</si>
  <si>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</si>
  <si>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</si>
  <si>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</si>
  <si>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</si>
  <si>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</si>
  <si>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</si>
  <si>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</si>
  <si>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</si>
  <si>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</si>
  <si>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</si>
  <si>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</si>
  <si>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</si>
  <si>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</si>
  <si>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</si>
  <si>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</si>
  <si>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</si>
  <si>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</si>
  <si>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</si>
  <si>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</si>
  <si>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</si>
  <si>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</si>
  <si>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</si>
  <si>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</si>
  <si>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</si>
  <si>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</si>
  <si>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</si>
  <si>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</si>
  <si>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</si>
  <si>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</si>
  <si>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</si>
  <si>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</si>
  <si>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</si>
  <si>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</si>
  <si>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</si>
  <si>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</si>
  <si>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</si>
  <si>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</si>
  <si>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</si>
  <si>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</si>
  <si>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</si>
  <si>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</si>
  <si>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</si>
  <si>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</si>
  <si>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</si>
  <si>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</si>
  <si>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</si>
  <si>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</si>
  <si>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</si>
  <si>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</si>
  <si>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</si>
  <si>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</si>
  <si>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</si>
  <si>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</si>
  <si>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</si>
  <si>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</si>
  <si>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</si>
  <si>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</si>
  <si>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</si>
  <si>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</si>
  <si>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</si>
  <si>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</si>
  <si>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</si>
  <si>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</si>
  <si>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</si>
  <si>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</si>
  <si>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</si>
  <si>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</si>
  <si>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</si>
  <si>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</si>
  <si>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</si>
  <si>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</si>
  <si>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</si>
  <si>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</si>
  <si>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</si>
  <si>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</si>
  <si>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</si>
  <si>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</si>
  <si>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</si>
  <si>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</si>
  <si>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</si>
  <si>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</si>
  <si>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</si>
  <si>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</si>
  <si>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</si>
  <si>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</si>
  <si>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</si>
  <si>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</si>
  <si>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</si>
  <si>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</si>
  <si>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</si>
  <si>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</si>
  <si>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</si>
  <si>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</si>
  <si>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</si>
  <si>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</si>
  <si>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</si>
  <si>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</si>
  <si>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</si>
  <si>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</si>
  <si>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</si>
  <si>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</si>
  <si>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</si>
  <si>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</si>
  <si>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</si>
  <si>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</si>
  <si>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</si>
  <si>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</si>
  <si>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</si>
  <si>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</si>
  <si>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</si>
  <si>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</si>
  <si>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</si>
  <si>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</si>
  <si>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</si>
  <si>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</si>
  <si>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</si>
  <si>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</si>
  <si>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</si>
  <si>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</si>
  <si>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</si>
  <si>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</si>
  <si>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</si>
  <si>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</si>
  <si>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</si>
  <si>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</si>
  <si>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</si>
  <si>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</si>
  <si>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</si>
  <si>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</si>
  <si>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</si>
  <si>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</si>
  <si>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</si>
  <si>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</si>
  <si>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</si>
  <si>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</si>
  <si>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</si>
  <si>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</si>
  <si>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</si>
  <si>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</si>
  <si>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</si>
  <si>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</si>
  <si>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</si>
  <si>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</si>
  <si>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</si>
  <si>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</si>
  <si>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</si>
  <si>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</si>
  <si>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</si>
  <si>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</si>
  <si>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</si>
  <si>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</si>
  <si>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</si>
  <si>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</si>
  <si>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</si>
  <si>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</si>
  <si>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</si>
  <si>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</si>
  <si>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</si>
  <si>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</si>
  <si>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</si>
  <si>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</si>
  <si>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</si>
  <si>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</si>
  <si>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</si>
  <si>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</si>
  <si>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</si>
  <si>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</si>
  <si>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</si>
  <si>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</si>
  <si>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</si>
  <si>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</si>
  <si>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</si>
  <si>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</si>
  <si>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</si>
  <si>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</si>
  <si>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</si>
  <si>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</si>
  <si>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</si>
  <si>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</si>
  <si>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</si>
  <si>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</si>
  <si>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</si>
  <si>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</si>
  <si>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</si>
  <si>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</si>
  <si>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</si>
  <si>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</si>
  <si>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</si>
  <si>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</si>
  <si>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</si>
  <si>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</si>
  <si>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</si>
  <si>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</si>
  <si>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</si>
  <si>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</si>
  <si>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</si>
  <si>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</si>
  <si>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</si>
  <si>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</si>
  <si>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</si>
  <si>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</si>
  <si>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</si>
  <si>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</si>
  <si>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</si>
  <si>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</si>
  <si>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</si>
  <si>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</si>
  <si>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</si>
  <si>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</si>
  <si>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</si>
  <si>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</si>
  <si>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</si>
  <si>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</si>
  <si>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</si>
  <si>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</si>
  <si>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</si>
  <si>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</si>
  <si>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</si>
  <si>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</si>
  <si>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</si>
  <si>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</si>
  <si>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</si>
  <si>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</si>
  <si>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</si>
  <si>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</si>
  <si>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</si>
  <si>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</si>
  <si>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</si>
  <si>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</si>
  <si>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</si>
  <si>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</si>
  <si>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</si>
  <si>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</si>
  <si>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</si>
  <si>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</si>
  <si>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</si>
  <si>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</si>
  <si>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</si>
  <si>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</si>
  <si>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</si>
  <si>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</si>
  <si>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</si>
  <si>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</si>
  <si>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</si>
  <si>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</si>
  <si>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</si>
  <si>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</si>
  <si>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</si>
  <si>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</si>
  <si>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</si>
  <si>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</si>
  <si>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</si>
  <si>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</si>
  <si>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</si>
  <si>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</si>
  <si>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</si>
  <si>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</si>
  <si>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</si>
  <si>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</si>
  <si>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</si>
  <si>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</si>
  <si>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</si>
  <si>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</si>
  <si>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</si>
  <si>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</si>
  <si>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</si>
  <si>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</si>
  <si>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</si>
  <si>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</si>
  <si>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</si>
  <si>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</si>
  <si>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</si>
  <si>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</si>
  <si>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</si>
  <si>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</si>
  <si>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</si>
  <si>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</si>
  <si>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</si>
  <si>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</si>
  <si>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</si>
  <si>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</si>
  <si>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</si>
  <si>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</si>
  <si>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</si>
  <si>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</si>
  <si>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</si>
  <si>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</si>
  <si>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</si>
  <si>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</si>
  <si>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</si>
  <si>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</si>
  <si>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</si>
  <si>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</si>
  <si>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</si>
  <si>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</si>
  <si>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</si>
  <si>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</si>
  <si>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</si>
  <si>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</si>
  <si>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</si>
  <si>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</si>
  <si>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</si>
  <si>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</si>
  <si>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</si>
  <si>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</si>
  <si>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</si>
  <si>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</si>
  <si>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</si>
  <si>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</si>
  <si>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</si>
  <si>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</si>
  <si>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</si>
  <si>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</si>
  <si>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</si>
  <si>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</si>
  <si>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</si>
  <si>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</si>
  <si>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</si>
  <si>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</si>
  <si>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</si>
  <si>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</si>
  <si>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</si>
  <si>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</si>
  <si>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</si>
  <si>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</si>
  <si>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</si>
  <si>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</si>
  <si>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</si>
  <si>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</si>
  <si>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</si>
  <si>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</si>
  <si>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</si>
  <si>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</si>
  <si>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</si>
  <si>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</si>
  <si>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</si>
  <si>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</si>
  <si>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</si>
  <si>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</si>
  <si>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</si>
  <si>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</si>
  <si>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</si>
  <si>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</si>
  <si>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</si>
  <si>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</si>
  <si>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</si>
  <si>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</si>
  <si>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</si>
  <si>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</si>
  <si>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</si>
  <si>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</si>
  <si>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</si>
  <si>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</si>
  <si>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</si>
  <si>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</si>
  <si>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</si>
  <si>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</si>
  <si>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</si>
  <si>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</si>
  <si>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</si>
  <si>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</si>
  <si>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</si>
  <si>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</si>
  <si>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</si>
  <si>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</si>
  <si>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</si>
  <si>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</si>
  <si>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</si>
  <si>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</si>
  <si>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</si>
  <si>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</si>
  <si>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</si>
  <si>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</si>
  <si>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</si>
  <si>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</si>
  <si>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</si>
  <si>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</si>
  <si>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</si>
  <si>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</si>
  <si>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</si>
  <si>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</si>
  <si>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</si>
  <si>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</si>
  <si>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</si>
  <si>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</si>
  <si>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</si>
  <si>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</si>
  <si>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</si>
  <si>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</si>
  <si>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</si>
  <si>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</si>
  <si>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</si>
  <si>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</si>
  <si>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</si>
  <si>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</si>
  <si>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</si>
  <si>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</si>
  <si>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</si>
  <si>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</si>
  <si>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</si>
  <si>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</si>
  <si>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</si>
  <si>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</si>
  <si>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</si>
  <si>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</si>
  <si>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</si>
  <si>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</si>
  <si>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</si>
  <si>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</si>
  <si>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</si>
  <si>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</si>
  <si>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</si>
  <si>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</si>
  <si>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</si>
  <si>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</si>
  <si>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</si>
  <si>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</si>
  <si>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</si>
  <si>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</si>
  <si>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</si>
  <si>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</si>
  <si>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</si>
  <si>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</si>
  <si>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</si>
  <si>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</si>
  <si>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</si>
  <si>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</si>
  <si>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</si>
  <si>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</si>
  <si>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</si>
  <si>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</si>
  <si>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</si>
  <si>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</si>
  <si>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</si>
  <si>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</si>
  <si>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</si>
  <si>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</si>
  <si>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</si>
  <si>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</si>
  <si>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</si>
  <si>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</si>
  <si>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</si>
  <si>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</si>
  <si>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</si>
  <si>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</si>
  <si>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</si>
  <si>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</si>
  <si>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</si>
  <si>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</si>
  <si>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</si>
  <si>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</si>
  <si>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</si>
  <si>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</si>
  <si>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</si>
  <si>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</si>
  <si>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</si>
  <si>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</si>
  <si>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</si>
  <si>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</si>
  <si>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</si>
  <si>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</si>
  <si>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</si>
  <si>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</si>
  <si>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</si>
  <si>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</si>
  <si>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</si>
  <si>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</si>
  <si>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</si>
  <si>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</si>
  <si>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</si>
  <si>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</si>
  <si>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</si>
  <si>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</si>
  <si>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</si>
  <si>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</si>
  <si>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</si>
  <si>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</si>
  <si>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</si>
  <si>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</si>
  <si>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</si>
  <si>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</si>
  <si>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</si>
  <si>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</si>
  <si>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</si>
  <si>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</si>
  <si>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</si>
  <si>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</si>
  <si>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</si>
  <si>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</si>
  <si>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</si>
  <si>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</si>
  <si>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</si>
  <si>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</si>
  <si>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</si>
  <si>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</si>
  <si>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</si>
  <si>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</si>
  <si>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</si>
  <si>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</si>
  <si>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</si>
  <si>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</si>
  <si>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</si>
  <si>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</si>
  <si>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</si>
  <si>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</si>
  <si>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</si>
  <si>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</si>
  <si>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</si>
  <si>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</si>
  <si>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</si>
  <si>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</si>
  <si>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</si>
  <si>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</si>
  <si>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</si>
  <si>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</si>
  <si>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</si>
  <si>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</si>
  <si>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</si>
  <si>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</si>
  <si>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</si>
  <si>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</si>
  <si>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</si>
  <si>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</si>
  <si>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</si>
  <si>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</si>
  <si>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</si>
  <si>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</si>
  <si>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</si>
  <si>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</si>
  <si>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</si>
  <si>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</si>
  <si>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</si>
  <si>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</si>
  <si>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</si>
  <si>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</si>
  <si>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</si>
  <si>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</si>
  <si>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</si>
  <si>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</si>
  <si>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</si>
  <si>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</si>
  <si>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</si>
  <si>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</si>
  <si>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</si>
  <si>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</si>
  <si>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</si>
  <si>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</si>
  <si>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</si>
  <si>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</si>
  <si>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</si>
  <si>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</si>
  <si>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</si>
  <si>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</si>
  <si>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</si>
  <si>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</si>
  <si>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</si>
  <si>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</si>
  <si>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</si>
  <si>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</si>
  <si>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</si>
  <si>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</si>
  <si>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</si>
  <si>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</si>
  <si>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</si>
  <si>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</si>
  <si>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</si>
  <si>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</si>
  <si>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</si>
  <si>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</si>
  <si>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</si>
  <si>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</si>
  <si>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</si>
  <si>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</si>
  <si>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</si>
  <si>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</si>
  <si>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</si>
  <si>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</si>
  <si>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</si>
  <si>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</si>
  <si>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</si>
  <si>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</si>
  <si>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</si>
  <si>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</si>
  <si>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</si>
  <si>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</si>
  <si>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</si>
  <si>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</si>
  <si>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</si>
  <si>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</si>
  <si>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</si>
  <si>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</si>
  <si>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</si>
  <si>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</si>
  <si>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</si>
  <si>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</si>
  <si>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</si>
  <si>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</si>
  <si>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</si>
  <si>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</si>
  <si>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</si>
  <si>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</si>
  <si>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</si>
  <si>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</si>
  <si>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</si>
  <si>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</si>
  <si>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</si>
  <si>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</si>
  <si>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</si>
  <si>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</si>
  <si>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</si>
  <si>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</si>
  <si>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</si>
  <si>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</si>
  <si>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</si>
  <si>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</si>
  <si>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</si>
  <si>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</si>
  <si>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</si>
  <si>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</si>
  <si>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</si>
  <si>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</si>
  <si>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</si>
  <si>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</si>
  <si>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</si>
  <si>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</si>
  <si>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</si>
  <si>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</si>
  <si>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</si>
  <si>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</si>
  <si>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</si>
  <si>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</si>
  <si>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</si>
  <si>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</si>
  <si>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</si>
  <si>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</si>
  <si>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</si>
  <si>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</si>
  <si>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</si>
  <si>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</si>
  <si>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</si>
  <si>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</si>
  <si>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</si>
  <si>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</si>
  <si>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</si>
  <si>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</si>
  <si>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</si>
  <si>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</si>
  <si>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</si>
  <si>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</si>
  <si>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</si>
  <si>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</si>
  <si>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</si>
  <si>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</si>
  <si>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</si>
  <si>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</si>
  <si>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</si>
  <si>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</si>
  <si>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</si>
  <si>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</si>
  <si>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</si>
  <si>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</si>
  <si>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</si>
  <si>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</si>
  <si>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</si>
  <si>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</si>
  <si>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</si>
  <si>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</si>
  <si>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</si>
  <si>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</si>
  <si>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</si>
  <si>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</si>
  <si>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</si>
  <si>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</si>
  <si>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</si>
  <si>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</si>
  <si>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</si>
  <si>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</si>
  <si>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</si>
  <si>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</si>
  <si>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</si>
  <si>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</si>
  <si>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</si>
  <si>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</si>
  <si>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</si>
  <si>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</si>
  <si>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</si>
  <si>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</si>
  <si>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</si>
  <si>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</si>
  <si>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</si>
  <si>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</si>
  <si>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</si>
  <si>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</si>
  <si>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</si>
  <si>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</si>
  <si>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</si>
  <si>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</si>
  <si>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</si>
  <si>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</si>
  <si>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</si>
  <si>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</si>
  <si>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</si>
  <si>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</si>
  <si>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</si>
  <si>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</si>
  <si>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</si>
  <si>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</si>
  <si>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</si>
  <si>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</si>
  <si>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</si>
  <si>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</si>
  <si>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</si>
  <si>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</si>
  <si>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</si>
  <si>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</si>
  <si>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</si>
  <si>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</si>
  <si>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</si>
  <si>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</si>
  <si>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</si>
  <si>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</si>
  <si>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</si>
  <si>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</si>
  <si>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</si>
  <si>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</si>
  <si>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</si>
  <si>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</si>
  <si>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</si>
  <si>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</si>
  <si>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</si>
  <si>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</si>
  <si>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</si>
  <si>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</si>
  <si>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</si>
  <si>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</si>
  <si>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</si>
  <si>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</si>
  <si>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</si>
  <si>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</si>
  <si>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</si>
  <si>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</si>
  <si>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</si>
  <si>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</si>
  <si>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</si>
  <si>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</si>
  <si>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</si>
  <si>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</si>
  <si>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</si>
  <si>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</si>
  <si>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</si>
  <si>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</si>
  <si>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</si>
  <si>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</si>
  <si>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</si>
  <si>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</si>
  <si>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</si>
  <si>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</si>
  <si>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</si>
  <si>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</si>
  <si>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</si>
  <si>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</si>
  <si>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</si>
  <si>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</si>
  <si>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</si>
  <si>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</si>
  <si>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</si>
  <si>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</si>
  <si>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</si>
  <si>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</si>
  <si>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</si>
  <si>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</si>
  <si>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</si>
  <si>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</si>
  <si>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</si>
  <si>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</si>
  <si>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</si>
  <si>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</si>
  <si>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</si>
  <si>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</si>
  <si>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</si>
  <si>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</si>
  <si>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</si>
  <si>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</si>
  <si>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</si>
  <si>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</si>
  <si>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</si>
  <si>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</si>
  <si>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</si>
  <si>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</si>
  <si>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</si>
  <si>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</si>
  <si>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</si>
  <si>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</si>
  <si>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</si>
  <si>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</si>
  <si>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</si>
  <si>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</si>
  <si>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</si>
  <si>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</si>
  <si>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</si>
  <si>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</si>
  <si>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</si>
  <si>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</si>
  <si>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</si>
  <si>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</si>
  <si>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</si>
  <si>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</si>
  <si>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</si>
  <si>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</si>
  <si>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</si>
  <si>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</si>
  <si>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</si>
  <si>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</si>
  <si>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</si>
  <si>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</si>
  <si>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</si>
  <si>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</si>
  <si>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</si>
  <si>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</si>
  <si>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</si>
  <si>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</si>
  <si>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</si>
  <si>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</si>
  <si>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</si>
  <si>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</si>
  <si>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</si>
  <si>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</si>
  <si>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</si>
  <si>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</si>
  <si>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</si>
  <si>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</si>
  <si>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</si>
  <si>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</si>
  <si>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</si>
  <si>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</si>
  <si>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</si>
  <si>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</si>
  <si>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</si>
  <si>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</si>
  <si>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</si>
  <si>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</si>
  <si>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</si>
  <si>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</si>
  <si>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</si>
  <si>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</si>
  <si>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</si>
  <si>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</si>
  <si>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</si>
  <si>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</si>
  <si>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</si>
  <si>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</si>
  <si>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</si>
  <si>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</si>
  <si>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</si>
  <si>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</si>
  <si>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</si>
  <si>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</si>
  <si>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</si>
  <si>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</si>
  <si>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</si>
  <si>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</si>
  <si>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</si>
  <si>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</si>
  <si>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</si>
  <si>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</si>
  <si>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</si>
  <si>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</si>
  <si>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</si>
  <si>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</si>
  <si>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</si>
  <si>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</si>
  <si>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</si>
  <si>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</si>
  <si>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</si>
  <si>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</si>
  <si>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</si>
  <si>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</si>
  <si>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</si>
  <si>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</si>
  <si>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</si>
  <si>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</si>
  <si>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</si>
  <si>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</si>
  <si>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</si>
  <si>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</si>
  <si>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</si>
  <si>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</si>
  <si>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</si>
  <si>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</si>
  <si>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</si>
  <si>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</si>
  <si>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</si>
  <si>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</si>
  <si>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</si>
  <si>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</si>
  <si>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</si>
  <si>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</si>
  <si>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</si>
  <si>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</si>
  <si>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</si>
  <si>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</si>
  <si>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</si>
  <si>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</si>
  <si>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</si>
  <si>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</si>
  <si>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</si>
  <si>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</si>
  <si>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</si>
  <si>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</si>
  <si>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</si>
  <si>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</si>
  <si>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</si>
  <si>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</si>
  <si>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</si>
  <si>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</si>
  <si>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</si>
  <si>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</si>
  <si>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</si>
  <si>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</si>
  <si>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</si>
  <si>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</si>
  <si>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</si>
  <si>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</si>
  <si>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</si>
  <si>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</si>
  <si>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</si>
  <si>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</si>
  <si>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</si>
  <si>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</si>
  <si>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</si>
  <si>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</si>
  <si>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</si>
  <si>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</si>
  <si>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</si>
  <si>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</si>
  <si>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</si>
  <si>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</si>
  <si>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</si>
  <si>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</si>
  <si>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</si>
  <si>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</si>
  <si>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</si>
  <si>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</si>
  <si>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</si>
  <si>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</si>
  <si>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</si>
  <si>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</si>
  <si>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</si>
  <si>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</si>
  <si>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</si>
  <si>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</si>
  <si>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</si>
  <si>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</si>
  <si>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</si>
  <si>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</si>
  <si>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</si>
  <si>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</si>
  <si>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</si>
  <si>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</si>
  <si>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</si>
  <si>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</si>
  <si>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</si>
  <si>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</si>
  <si>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</si>
  <si>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</si>
  <si>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</si>
  <si>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</si>
  <si>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</si>
  <si>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</si>
  <si>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</si>
  <si>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</si>
  <si>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</si>
  <si>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</si>
  <si>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</si>
  <si>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</si>
  <si>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</si>
  <si>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</si>
  <si>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</si>
  <si>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</si>
  <si>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</si>
  <si>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</si>
  <si>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</si>
  <si>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</si>
  <si>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</si>
  <si>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</si>
  <si>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</si>
  <si>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</si>
  <si>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</si>
  <si>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</si>
  <si>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</si>
  <si>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</si>
  <si>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</si>
  <si>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</si>
  <si>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</si>
  <si>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</si>
  <si>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</si>
  <si>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</si>
  <si>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</si>
  <si>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</si>
  <si>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</si>
  <si>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</si>
  <si>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</si>
  <si>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</si>
  <si>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</si>
  <si>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</si>
  <si>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</si>
  <si>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</si>
  <si>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</si>
  <si>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</si>
  <si>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</si>
  <si>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</si>
  <si>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</si>
  <si>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</si>
  <si>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</si>
  <si>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</si>
  <si>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</si>
  <si>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</si>
  <si>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</si>
  <si>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</si>
  <si>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</si>
  <si>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</si>
  <si>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</si>
  <si>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</si>
  <si>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</si>
  <si>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</si>
  <si>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</si>
  <si>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</si>
  <si>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</si>
  <si>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</si>
  <si>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</si>
  <si>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</si>
  <si>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</si>
  <si>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</si>
  <si>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</si>
  <si>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</si>
  <si>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</si>
  <si>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</si>
  <si>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</si>
  <si>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</si>
  <si>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</si>
  <si>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</si>
  <si>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</si>
  <si>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</si>
  <si>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</si>
  <si>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</si>
  <si>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</si>
  <si>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</si>
  <si>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</si>
  <si>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</si>
  <si>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</si>
  <si>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</si>
  <si>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</si>
  <si>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</si>
  <si>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</si>
  <si>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</si>
  <si>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</si>
  <si>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</si>
  <si>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</si>
  <si>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</si>
  <si>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</si>
  <si>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</si>
  <si>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</si>
  <si>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</si>
  <si>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</si>
  <si>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</si>
  <si>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</si>
  <si>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</si>
  <si>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</si>
  <si>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</si>
  <si>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</si>
  <si>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</si>
  <si>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</si>
  <si>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</si>
  <si>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</si>
  <si>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</si>
  <si>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</si>
  <si>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</si>
  <si>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</si>
  <si>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</si>
  <si>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</si>
  <si>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</si>
  <si>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</si>
  <si>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</si>
  <si>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</si>
  <si>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</si>
  <si>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</si>
  <si>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</si>
  <si>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</si>
  <si>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</si>
  <si>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</si>
  <si>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</si>
  <si>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</si>
  <si>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</si>
  <si>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</si>
  <si>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</si>
  <si>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</si>
  <si>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</si>
  <si>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</si>
  <si>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</si>
  <si>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</si>
  <si>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</si>
  <si>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</si>
  <si>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</si>
  <si>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</si>
  <si>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</si>
  <si>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</si>
  <si>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</si>
  <si>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</si>
  <si>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</si>
  <si>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</si>
  <si>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</si>
  <si>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</si>
  <si>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</si>
  <si>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</si>
  <si>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</si>
  <si>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</si>
  <si>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</si>
  <si>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</si>
  <si>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</si>
  <si>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</si>
  <si>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</si>
  <si>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</si>
  <si>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</si>
  <si>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</si>
  <si>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</si>
  <si>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</si>
  <si>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</si>
  <si>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</si>
  <si>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</si>
  <si>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</si>
  <si>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</si>
  <si>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</si>
  <si>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</si>
  <si>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</si>
  <si>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</si>
  <si>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</si>
  <si>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</si>
  <si>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</si>
  <si>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</si>
  <si>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</si>
  <si>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</si>
  <si>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</si>
  <si>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</si>
  <si>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</si>
  <si>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</si>
  <si>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</si>
  <si>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</si>
  <si>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</si>
  <si>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</si>
  <si>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</si>
  <si>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</si>
  <si>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</si>
  <si>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</si>
  <si>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</si>
  <si>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</si>
  <si>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</si>
  <si>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</si>
  <si>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</si>
  <si>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</si>
  <si>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</si>
  <si>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</si>
  <si>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</si>
  <si>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</si>
  <si>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</si>
  <si>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</si>
  <si>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</si>
  <si>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</si>
  <si>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</si>
  <si>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</si>
  <si>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</si>
  <si>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</si>
  <si>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</si>
  <si>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</si>
  <si>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</si>
  <si>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</si>
  <si>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</si>
  <si>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</si>
  <si>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</si>
  <si>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</si>
  <si>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</si>
  <si>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</si>
  <si>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</si>
  <si>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</si>
  <si>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</si>
  <si>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</si>
  <si>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</si>
  <si>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</si>
  <si>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</si>
  <si>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</si>
  <si>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</si>
  <si>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</si>
  <si>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</si>
  <si>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</si>
  <si>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</si>
  <si>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</si>
  <si>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</si>
  <si>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</si>
  <si>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</si>
  <si>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</si>
  <si>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</si>
  <si>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</si>
  <si>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</si>
  <si>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</si>
  <si>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</si>
  <si>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</si>
  <si>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</si>
  <si>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</si>
  <si>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</si>
  <si>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</si>
  <si>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</si>
  <si>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</si>
  <si>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</si>
  <si>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</si>
  <si>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</si>
  <si>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</si>
  <si>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</si>
  <si>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</si>
  <si>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</si>
  <si>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</si>
  <si>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</si>
  <si>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</si>
  <si>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</si>
  <si>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</si>
  <si>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</si>
  <si>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</si>
  <si>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</si>
  <si>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</si>
  <si>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</si>
  <si>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</si>
  <si>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</si>
  <si>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</si>
  <si>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</si>
  <si>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</si>
  <si>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</si>
  <si>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</si>
  <si>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</si>
  <si>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</si>
  <si>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</si>
  <si>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</si>
  <si>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</si>
  <si>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</si>
  <si>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</si>
  <si>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</si>
  <si>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</si>
  <si>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</si>
  <si>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</si>
  <si>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</si>
  <si>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</si>
  <si>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</si>
  <si>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</si>
  <si>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</si>
  <si>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</si>
  <si>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</si>
  <si>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</si>
  <si>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</si>
  <si>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</si>
  <si>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</si>
  <si>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</si>
  <si>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</si>
  <si>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</si>
  <si>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</si>
  <si>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</si>
  <si>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</si>
  <si>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</si>
  <si>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</si>
  <si>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</si>
  <si>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</si>
  <si>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</si>
  <si>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</si>
  <si>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</si>
  <si>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</si>
  <si>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</si>
  <si>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</si>
  <si>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</si>
  <si>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</si>
  <si>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</si>
  <si>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</si>
  <si>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</si>
  <si>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</si>
  <si>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</si>
  <si>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</si>
  <si>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</si>
  <si>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</si>
  <si>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</si>
  <si>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</si>
  <si>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</si>
  <si>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</si>
  <si>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</si>
  <si>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</si>
  <si>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</si>
  <si>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</si>
  <si>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</si>
  <si>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</si>
  <si>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</si>
  <si>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</si>
  <si>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</si>
  <si>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</si>
  <si>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</si>
  <si>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</si>
  <si>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</si>
  <si>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</si>
  <si>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</si>
  <si>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</si>
  <si>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</si>
  <si>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</si>
  <si>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</si>
  <si>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</si>
  <si>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</si>
  <si>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</si>
  <si>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</si>
  <si>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</si>
  <si>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</si>
  <si>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</si>
  <si>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</si>
  <si>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</si>
  <si>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</si>
  <si>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</si>
  <si>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</si>
  <si>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</si>
  <si>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</si>
  <si>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</si>
  <si>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</si>
  <si>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</si>
  <si>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</si>
  <si>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</si>
  <si>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</si>
  <si>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</si>
  <si>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</si>
  <si>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</si>
  <si>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</si>
  <si>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</si>
  <si>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</si>
  <si>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</si>
  <si>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</si>
  <si>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</si>
  <si>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</si>
  <si>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</si>
  <si>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</si>
  <si>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</si>
  <si>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</si>
  <si>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</si>
  <si>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</si>
  <si>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</si>
  <si>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</si>
  <si>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</si>
  <si>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</si>
  <si>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</si>
  <si>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</si>
  <si>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</si>
  <si>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</si>
  <si>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</si>
  <si>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</si>
  <si>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</si>
  <si>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</si>
  <si>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</si>
  <si>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</si>
  <si>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</si>
  <si>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</si>
  <si>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</si>
  <si>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</si>
  <si>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</si>
  <si>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</si>
  <si>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</si>
  <si>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</si>
  <si>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</si>
  <si>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</si>
  <si>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</si>
  <si>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</si>
  <si>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</si>
  <si>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</si>
  <si>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</si>
  <si>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</si>
  <si>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</si>
  <si>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</si>
  <si>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</si>
  <si>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</si>
  <si>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</si>
  <si>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</si>
  <si>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</si>
  <si>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</si>
  <si>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</si>
  <si>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</si>
  <si>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</si>
  <si>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</si>
  <si>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</si>
  <si>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</si>
  <si>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</si>
  <si>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</si>
  <si>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</si>
  <si>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</si>
  <si>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</si>
  <si>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</si>
  <si>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</si>
  <si>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</si>
  <si>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</si>
  <si>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</si>
  <si>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</si>
  <si>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</si>
  <si>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</si>
  <si>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</si>
  <si>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</si>
  <si>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</si>
  <si>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</si>
  <si>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</si>
  <si>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</si>
  <si>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</si>
  <si>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</si>
  <si>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</si>
  <si>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</si>
  <si>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</si>
  <si>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</si>
  <si>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</si>
  <si>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</si>
  <si>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</si>
  <si>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</si>
  <si>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</si>
  <si>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</si>
  <si>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</si>
  <si>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</si>
  <si>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</si>
  <si>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</si>
  <si>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</si>
  <si>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</si>
  <si>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</si>
  <si>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</si>
  <si>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</si>
  <si>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</si>
  <si>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</si>
  <si>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</si>
  <si>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</si>
  <si>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</si>
  <si>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</si>
  <si>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</si>
  <si>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</si>
  <si>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</si>
  <si>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</si>
  <si>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</si>
  <si>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</si>
  <si>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</si>
  <si>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</si>
  <si>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</si>
  <si>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</si>
  <si>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</si>
  <si>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</si>
  <si>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</si>
  <si>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</si>
  <si>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</si>
  <si>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</si>
  <si>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</si>
  <si>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</si>
  <si>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</si>
  <si>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</si>
  <si>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</si>
  <si>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</si>
  <si>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</si>
  <si>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</si>
  <si>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</si>
  <si>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</si>
  <si>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</si>
  <si>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</si>
  <si>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</si>
  <si>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</si>
  <si>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</si>
  <si>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</si>
  <si>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</si>
  <si>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</si>
  <si>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</si>
  <si>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</si>
  <si>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</si>
  <si>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</si>
  <si>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</si>
  <si>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</si>
  <si>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</si>
  <si>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</si>
  <si>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</si>
  <si>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</si>
  <si>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</si>
  <si>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</si>
  <si>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</si>
  <si>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</si>
  <si>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</si>
  <si>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</si>
  <si>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</si>
  <si>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</si>
  <si>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</si>
  <si>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</si>
  <si>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</si>
  <si>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</si>
  <si>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</si>
  <si>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</si>
  <si>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</si>
  <si>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</si>
  <si>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</si>
  <si>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</si>
  <si>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</si>
  <si>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</si>
  <si>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</si>
  <si>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</si>
  <si>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</si>
  <si>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</si>
  <si>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</si>
  <si>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</si>
  <si>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</si>
  <si>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</si>
  <si>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</si>
  <si>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</si>
  <si>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</si>
  <si>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</si>
  <si>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</si>
  <si>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</si>
  <si>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</si>
  <si>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</si>
  <si>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</si>
  <si>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</si>
  <si>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</si>
  <si>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</si>
  <si>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</si>
  <si>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</si>
  <si>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</si>
  <si>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</si>
  <si>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</si>
  <si>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</si>
  <si>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</si>
  <si>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</si>
  <si>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</si>
  <si>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</si>
  <si>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</si>
  <si>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</si>
  <si>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</si>
  <si>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</si>
  <si>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</si>
  <si>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</si>
  <si>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</si>
  <si>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</si>
  <si>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</si>
  <si>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</si>
  <si>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</si>
  <si>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</si>
  <si>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</si>
  <si>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</si>
  <si>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</si>
  <si>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</si>
  <si>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</si>
  <si>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</si>
  <si>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</si>
  <si>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</si>
  <si>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</si>
  <si>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</si>
  <si>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</si>
  <si>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</si>
  <si>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</si>
  <si>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</si>
  <si>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</si>
  <si>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</si>
  <si>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</si>
  <si>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</si>
  <si>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</si>
  <si>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</si>
  <si>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</si>
  <si>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</si>
  <si>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</si>
  <si>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</si>
  <si>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</si>
  <si>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</si>
  <si>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</si>
  <si>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</si>
  <si>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</si>
  <si>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</si>
  <si>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</si>
  <si>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</si>
  <si>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</si>
  <si>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</si>
  <si>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</si>
  <si>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</si>
  <si>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</si>
  <si>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</si>
  <si>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</si>
  <si>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</si>
  <si>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</si>
  <si>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</si>
  <si>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</si>
  <si>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</si>
  <si>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</si>
  <si>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</si>
  <si>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</si>
  <si>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</si>
  <si>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</si>
  <si>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</si>
  <si>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</si>
  <si>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</si>
  <si>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</si>
  <si>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</si>
  <si>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</si>
  <si>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</si>
  <si>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</si>
  <si>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</si>
  <si>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</si>
  <si>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</si>
  <si>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</si>
  <si>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</si>
  <si>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</si>
  <si>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</si>
  <si>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</si>
  <si>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</si>
  <si>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</si>
  <si>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</si>
  <si>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</si>
  <si>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</si>
  <si>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</si>
  <si>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</si>
  <si>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</si>
  <si>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</si>
  <si>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</si>
  <si>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</si>
  <si>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</si>
  <si>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</si>
  <si>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</si>
  <si>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</si>
  <si>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</si>
  <si>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</si>
  <si>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</si>
  <si>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</si>
  <si>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</si>
  <si>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</si>
  <si>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</si>
  <si>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</si>
  <si>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</si>
  <si>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</si>
  <si>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</si>
  <si>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</si>
  <si>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</si>
  <si>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</si>
  <si>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</si>
  <si>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</si>
  <si>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</si>
  <si>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</si>
  <si>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</si>
  <si>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</si>
  <si>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</si>
  <si>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</si>
  <si>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</si>
  <si>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</si>
  <si>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</si>
  <si>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</si>
  <si>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</si>
  <si>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</si>
  <si>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</si>
  <si>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</si>
  <si>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</si>
  <si>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</si>
  <si>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</si>
  <si>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</si>
  <si>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</si>
  <si>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</si>
  <si>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</si>
  <si>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</si>
  <si>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</si>
  <si>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</si>
  <si>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</si>
  <si>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</si>
  <si>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</si>
  <si>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</si>
  <si>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</si>
  <si>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</si>
  <si>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</si>
  <si>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</si>
  <si>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</si>
  <si>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</si>
  <si>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</si>
  <si>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</si>
  <si>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</si>
  <si>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</si>
  <si>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</si>
  <si>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</si>
  <si>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</si>
  <si>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</si>
  <si>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</si>
  <si>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</si>
  <si>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</si>
  <si>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</si>
  <si>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</si>
  <si>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</si>
  <si>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</si>
  <si>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</si>
  <si>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</si>
  <si>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</si>
  <si>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</si>
  <si>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</si>
  <si>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</si>
  <si>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</si>
  <si>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</si>
  <si>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</si>
  <si>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</si>
  <si>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</si>
  <si>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</si>
  <si>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</si>
  <si>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</si>
  <si>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</si>
  <si>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</si>
  <si>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</si>
  <si>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</si>
  <si>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</si>
  <si>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</si>
  <si>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</si>
  <si>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</si>
  <si>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</si>
  <si>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</si>
  <si>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</si>
  <si>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</si>
  <si>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</si>
  <si>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</si>
  <si>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</si>
  <si>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</si>
  <si>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</si>
  <si>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</si>
  <si>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</si>
  <si>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</si>
  <si>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</si>
  <si>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</si>
  <si>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</si>
  <si>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</si>
  <si>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</si>
  <si>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</si>
  <si>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</si>
  <si>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</si>
  <si>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</si>
  <si>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</si>
  <si>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</si>
  <si>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</si>
  <si>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</si>
  <si>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</si>
  <si>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</si>
  <si>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</si>
  <si>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</si>
  <si>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</si>
  <si>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</si>
  <si>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</si>
  <si>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</si>
  <si>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</si>
  <si>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</si>
  <si>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</si>
  <si>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</si>
  <si>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</si>
  <si>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</si>
  <si>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</si>
  <si>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</si>
  <si>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</si>
  <si>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</si>
  <si>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</si>
  <si>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</si>
  <si>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</si>
  <si>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</si>
  <si>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</si>
  <si>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</si>
  <si>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</si>
  <si>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</si>
  <si>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</si>
  <si>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</si>
  <si>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</si>
  <si>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</si>
  <si>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</si>
  <si>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</si>
  <si>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</si>
  <si>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</si>
  <si>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</si>
  <si>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</si>
  <si>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</si>
  <si>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</si>
  <si>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</si>
  <si>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</si>
  <si>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</si>
  <si>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</si>
  <si>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</si>
  <si>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</si>
  <si>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</si>
  <si>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</si>
  <si>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</si>
  <si>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</si>
  <si>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</si>
  <si>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</si>
  <si>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</si>
  <si>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</si>
  <si>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</si>
  <si>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</si>
  <si>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</si>
  <si>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</si>
  <si>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</si>
  <si>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</si>
  <si>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</si>
  <si>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</si>
  <si>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</si>
  <si>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</si>
  <si>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</si>
  <si>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</si>
  <si>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</si>
  <si>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</si>
  <si>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</si>
  <si>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</si>
  <si>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</si>
  <si>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</si>
  <si>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</si>
  <si>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</si>
  <si>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</si>
  <si>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</si>
  <si>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</si>
  <si>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</si>
  <si>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</si>
  <si>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</si>
  <si>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</si>
  <si>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</si>
  <si>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</si>
  <si>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</si>
  <si>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</si>
  <si>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</si>
  <si>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</si>
  <si>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</si>
  <si>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</si>
  <si>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</si>
  <si>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</si>
  <si>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</si>
  <si>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</si>
  <si>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</si>
  <si>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</si>
  <si>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</si>
  <si>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</si>
  <si>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</si>
  <si>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</si>
  <si>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</si>
  <si>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</si>
  <si>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</si>
  <si>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</si>
  <si>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</si>
  <si>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</si>
  <si>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</si>
  <si>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</si>
  <si>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</si>
  <si>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</si>
  <si>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</si>
  <si>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</si>
  <si>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</si>
  <si>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</si>
  <si>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</si>
  <si>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</si>
  <si>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</si>
  <si>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</si>
  <si>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</si>
  <si>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</si>
  <si>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</si>
  <si>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</si>
  <si>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</si>
  <si>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</si>
  <si>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</si>
  <si>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</si>
  <si>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</si>
  <si>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</si>
  <si>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</si>
  <si>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</si>
  <si>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</si>
  <si>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</si>
  <si>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</si>
  <si>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</si>
  <si>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</si>
  <si>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</si>
  <si>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</si>
  <si>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</si>
  <si>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</si>
  <si>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</si>
  <si>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</si>
  <si>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</si>
  <si>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</si>
  <si>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</si>
  <si>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</si>
  <si>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</si>
  <si>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</si>
  <si>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</si>
  <si>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</si>
  <si>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</si>
  <si>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</si>
  <si>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</si>
  <si>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</si>
  <si>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</si>
  <si>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</si>
  <si>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</si>
  <si>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</si>
  <si>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</si>
  <si>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</si>
  <si>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</si>
  <si>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</si>
  <si>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</si>
  <si>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</si>
  <si>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</si>
  <si>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</si>
  <si>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</si>
  <si>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</si>
  <si>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</si>
  <si>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</si>
  <si>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</si>
  <si>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</si>
  <si>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</si>
  <si>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</si>
  <si>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</si>
  <si>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</si>
  <si>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</si>
  <si>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</si>
  <si>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</si>
  <si>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</si>
  <si>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</si>
  <si>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</si>
  <si>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</si>
  <si>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</si>
  <si>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</si>
  <si>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</si>
  <si>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</si>
  <si>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</si>
  <si>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</si>
  <si>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</si>
  <si>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</si>
  <si>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</si>
  <si>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</si>
  <si>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</si>
  <si>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</si>
  <si>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</si>
  <si>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</si>
  <si>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</si>
  <si>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</si>
  <si>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</si>
  <si>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</si>
  <si>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</si>
  <si>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</si>
  <si>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</si>
  <si>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</si>
  <si>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</si>
  <si>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</si>
  <si>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</si>
  <si>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</si>
  <si>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</si>
  <si>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</si>
  <si>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</si>
  <si>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</si>
  <si>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</si>
  <si>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</si>
  <si>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</si>
  <si>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</si>
  <si>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</si>
  <si>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</si>
  <si>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</si>
  <si>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</si>
  <si>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</si>
  <si>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</si>
  <si>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</si>
  <si>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</si>
  <si>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</si>
  <si>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</si>
  <si>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</si>
  <si>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</si>
  <si>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</si>
  <si>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</si>
  <si>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</si>
  <si>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</si>
  <si>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</si>
  <si>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</si>
  <si>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</si>
  <si>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</si>
  <si>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</si>
  <si>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</si>
  <si>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</si>
  <si>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</si>
  <si>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</si>
  <si>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</si>
  <si>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</si>
  <si>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</si>
  <si>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</si>
  <si>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</si>
  <si>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</si>
  <si>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</si>
  <si>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</si>
  <si>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</si>
  <si>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</si>
  <si>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</si>
  <si>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</si>
  <si>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</si>
  <si>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</si>
  <si>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</si>
  <si>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</si>
  <si>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</si>
  <si>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</si>
  <si>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</si>
  <si>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</si>
  <si>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</si>
  <si>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</si>
  <si>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</si>
  <si>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</si>
  <si>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</si>
  <si>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</si>
  <si>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</si>
  <si>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</si>
  <si>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</si>
  <si>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</si>
  <si>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</si>
  <si>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</si>
  <si>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</si>
  <si>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</si>
  <si>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</si>
  <si>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</si>
  <si>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</si>
  <si>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</si>
  <si>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</si>
  <si>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</si>
  <si>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</si>
  <si>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</si>
  <si>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</si>
  <si>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</si>
  <si>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</si>
  <si>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</si>
  <si>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</si>
  <si>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</si>
  <si>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</si>
  <si>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</si>
  <si>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</si>
  <si>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</si>
  <si>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</si>
  <si>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</si>
  <si>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</si>
  <si>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</si>
  <si>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</si>
  <si>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</si>
  <si>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</si>
  <si>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</si>
  <si>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</si>
  <si>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</si>
  <si>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</si>
  <si>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</si>
  <si>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</si>
  <si>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</si>
  <si>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</si>
  <si>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</si>
  <si>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</si>
  <si>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</si>
  <si>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</si>
  <si>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</si>
  <si>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</si>
  <si>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</si>
  <si>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</si>
  <si>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</si>
  <si>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</si>
  <si>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</si>
  <si>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</si>
  <si>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</si>
  <si>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</si>
  <si>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</si>
  <si>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</si>
  <si>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</si>
  <si>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</si>
  <si>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</si>
  <si>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</si>
  <si>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</si>
  <si>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</si>
  <si>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</si>
  <si>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</si>
  <si>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</si>
  <si>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</si>
  <si>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</si>
  <si>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</si>
  <si>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</si>
  <si>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</si>
  <si>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</si>
  <si>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</si>
  <si>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</si>
  <si>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</si>
  <si>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</si>
  <si>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</si>
  <si>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</si>
  <si>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</si>
  <si>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</si>
  <si>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</si>
  <si>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</si>
  <si>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</si>
  <si>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</si>
  <si>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</si>
  <si>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</si>
  <si>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</si>
  <si>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</si>
  <si>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</si>
  <si>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</si>
  <si>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</si>
  <si>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</si>
  <si>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</si>
  <si>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</si>
  <si>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</si>
  <si>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</si>
  <si>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</si>
  <si>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</si>
  <si>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</si>
  <si>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</si>
  <si>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</si>
  <si>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</si>
  <si>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</si>
  <si>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</si>
  <si>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</si>
  <si>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</si>
  <si>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</si>
  <si>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</si>
  <si>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</si>
  <si>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</si>
  <si>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</si>
  <si>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</si>
  <si>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</si>
  <si>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</si>
  <si>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</si>
  <si>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</si>
  <si>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</si>
  <si>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</si>
  <si>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</si>
  <si>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</si>
  <si>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</si>
  <si>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</si>
  <si>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</si>
  <si>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</si>
  <si>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</si>
  <si>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</si>
  <si>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</si>
  <si>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</si>
  <si>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</si>
  <si>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</si>
  <si>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</si>
  <si>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</si>
  <si>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</si>
  <si>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</si>
  <si>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</si>
  <si>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</si>
  <si>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</si>
  <si>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</si>
  <si>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</si>
  <si>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</si>
  <si>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</si>
  <si>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</si>
  <si>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</si>
  <si>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</si>
  <si>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</si>
  <si>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</si>
  <si>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</si>
  <si>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</si>
  <si>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</si>
  <si>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</si>
  <si>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</si>
  <si>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</si>
  <si>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</si>
  <si>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</si>
  <si>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</si>
  <si>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</si>
  <si>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</si>
  <si>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</si>
  <si>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</si>
  <si>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</si>
  <si>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</si>
  <si>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</si>
  <si>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</si>
  <si>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</si>
  <si>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</si>
  <si>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</si>
  <si>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</si>
  <si>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</si>
  <si>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</si>
  <si>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</si>
  <si>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</si>
  <si>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</si>
  <si>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</si>
  <si>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</si>
  <si>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</si>
  <si>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</si>
  <si>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</si>
  <si>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</si>
  <si>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</si>
  <si>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</si>
  <si>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</si>
  <si>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</si>
  <si>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</si>
  <si>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</si>
  <si>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</si>
  <si>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</si>
  <si>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</si>
  <si>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</si>
  <si>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</si>
  <si>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</si>
  <si>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</si>
  <si>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</si>
  <si>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</si>
  <si>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</si>
  <si>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</si>
  <si>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</si>
  <si>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</si>
  <si>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</si>
  <si>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</si>
  <si>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</si>
  <si>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</si>
  <si>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</si>
  <si>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</si>
  <si>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</si>
  <si>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</si>
  <si>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</si>
  <si>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</si>
  <si>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</si>
  <si>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</si>
  <si>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</si>
  <si>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</si>
  <si>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</si>
  <si>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</si>
  <si>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</si>
  <si>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</si>
  <si>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</si>
  <si>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</si>
  <si>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</si>
  <si>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</si>
  <si>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</si>
  <si>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</si>
  <si>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</si>
  <si>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</si>
  <si>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</si>
  <si>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</si>
  <si>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</si>
  <si>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</si>
  <si>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</si>
  <si>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</si>
  <si>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</si>
  <si>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</si>
  <si>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</si>
  <si>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</si>
  <si>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</si>
  <si>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</si>
  <si>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</si>
  <si>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</si>
  <si>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</si>
  <si>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</si>
  <si>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</si>
  <si>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</si>
  <si>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</si>
  <si>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</si>
  <si>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</si>
  <si>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</si>
  <si>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</si>
  <si>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</si>
  <si>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</si>
  <si>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</si>
  <si>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</si>
  <si>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</si>
  <si>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</si>
  <si>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</si>
  <si>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</si>
  <si>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</si>
  <si>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</si>
  <si>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</si>
  <si>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</si>
  <si>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</si>
  <si>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</si>
  <si>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</si>
  <si>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</si>
  <si>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</si>
  <si>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</si>
  <si>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</si>
  <si>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</si>
  <si>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</si>
  <si>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</si>
  <si>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</si>
  <si>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</si>
  <si>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</si>
  <si>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</si>
  <si>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</si>
  <si>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</si>
  <si>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</si>
  <si>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</si>
  <si>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</si>
  <si>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</si>
  <si>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</si>
  <si>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</si>
  <si>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</si>
  <si>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</si>
  <si>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</si>
  <si>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</si>
  <si>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</si>
  <si>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</si>
  <si>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</si>
  <si>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</si>
  <si>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</si>
  <si>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</si>
  <si>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</si>
  <si>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</si>
  <si>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</si>
  <si>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</si>
  <si>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</si>
  <si>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</si>
  <si>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</si>
  <si>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</si>
  <si>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</si>
  <si>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</si>
  <si>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</si>
  <si>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</si>
  <si>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</si>
  <si>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</si>
  <si>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</si>
  <si>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</si>
  <si>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</si>
  <si>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</si>
  <si>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</si>
  <si>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</si>
  <si>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</si>
  <si>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</si>
  <si>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</si>
  <si>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</si>
  <si>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</si>
  <si>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</si>
  <si>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</si>
  <si>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</si>
  <si>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</si>
  <si>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</si>
  <si>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</si>
  <si>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</si>
  <si>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</si>
  <si>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</si>
  <si>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</si>
  <si>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</si>
  <si>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</si>
  <si>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</si>
  <si>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</si>
  <si>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</si>
  <si>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</si>
  <si>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</si>
  <si>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</si>
  <si>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</si>
  <si>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</si>
  <si>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</si>
  <si>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</si>
  <si>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</si>
  <si>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</si>
  <si>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</si>
  <si>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</si>
  <si>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</si>
  <si>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</si>
  <si>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</si>
  <si>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</si>
  <si>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</si>
  <si>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</si>
  <si>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</si>
  <si>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</si>
  <si>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</si>
  <si>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</si>
  <si>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</si>
  <si>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</si>
  <si>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</si>
  <si>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</si>
  <si>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</si>
  <si>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</si>
  <si>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</si>
  <si>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</si>
  <si>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</si>
  <si>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</si>
  <si>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</si>
  <si>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</si>
  <si>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</si>
  <si>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</si>
  <si>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</si>
  <si>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</si>
  <si>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</si>
  <si>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</si>
  <si>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</si>
  <si>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</si>
  <si>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</si>
  <si>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</si>
  <si>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</si>
  <si>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</si>
  <si>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</si>
  <si>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</si>
  <si>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</si>
  <si>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</si>
  <si>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</si>
  <si>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</si>
  <si>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</si>
  <si>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</si>
  <si>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</si>
  <si>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</si>
  <si>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</si>
  <si>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</si>
  <si>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</si>
  <si>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</si>
  <si>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</si>
  <si>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</si>
  <si>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</si>
  <si>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</si>
  <si>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</si>
  <si>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</si>
  <si>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</si>
  <si>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</si>
  <si>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</si>
  <si>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</si>
  <si>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</si>
  <si>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</si>
  <si>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</si>
  <si>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</si>
  <si>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</si>
  <si>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</si>
  <si>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</si>
  <si>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</si>
  <si>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</si>
  <si>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</si>
  <si>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</si>
  <si>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</si>
  <si>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</si>
  <si>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</si>
  <si>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</si>
  <si>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</si>
  <si>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</si>
  <si>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</si>
  <si>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</si>
  <si>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</si>
  <si>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</si>
  <si>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</si>
  <si>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</si>
  <si>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</si>
  <si>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</si>
  <si>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</si>
  <si>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</si>
  <si>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</si>
  <si>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</si>
  <si>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</si>
  <si>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</si>
  <si>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</si>
  <si>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</si>
  <si>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</si>
  <si>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</si>
  <si>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</si>
  <si>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</si>
  <si>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</si>
  <si>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</si>
  <si>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</si>
  <si>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</si>
  <si>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</si>
  <si>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</si>
  <si>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</si>
  <si>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</si>
  <si>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</si>
  <si>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</si>
  <si>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</si>
  <si>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</si>
  <si>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</si>
  <si>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</si>
  <si>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</si>
  <si>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</si>
  <si>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</si>
  <si>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</si>
  <si>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</si>
  <si>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</si>
  <si>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</si>
  <si>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</si>
  <si>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</si>
  <si>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</si>
  <si>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</si>
  <si>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</si>
  <si>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</si>
  <si>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</si>
  <si>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</si>
  <si>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</si>
  <si>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</si>
  <si>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</si>
  <si>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</si>
  <si>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</si>
  <si>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</si>
  <si>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</si>
  <si>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</si>
  <si>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</si>
  <si>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</si>
  <si>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</si>
  <si>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</si>
  <si>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</si>
  <si>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</si>
  <si>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</si>
  <si>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</si>
  <si>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</si>
  <si>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</si>
  <si>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</si>
  <si>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</si>
  <si>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</si>
  <si>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</si>
  <si>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</si>
  <si>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</si>
  <si>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</si>
  <si>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</si>
  <si>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</si>
  <si>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</si>
  <si>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</si>
  <si>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</si>
  <si>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</si>
  <si>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</si>
  <si>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</si>
  <si>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</si>
  <si>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</si>
  <si>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</si>
  <si>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</si>
  <si>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</si>
  <si>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</si>
  <si>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</si>
  <si>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</si>
  <si>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</si>
  <si>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</si>
  <si>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</si>
  <si>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</si>
  <si>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</si>
  <si>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</si>
  <si>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</si>
  <si>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</si>
  <si>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</si>
  <si>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</si>
  <si>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</si>
  <si>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</si>
  <si>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</si>
  <si>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</si>
  <si>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</si>
  <si>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</si>
  <si>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</si>
  <si>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</si>
  <si>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</si>
  <si>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</si>
  <si>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</si>
  <si>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</si>
  <si>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</si>
  <si>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</si>
  <si>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</si>
  <si>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</si>
  <si>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</si>
  <si>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</si>
  <si>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</si>
  <si>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</si>
  <si>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</si>
  <si>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</si>
  <si>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</si>
  <si>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</si>
  <si>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</si>
  <si>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</si>
  <si>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</si>
  <si>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</si>
  <si>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</si>
  <si>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</si>
  <si>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</si>
  <si>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</si>
  <si>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</si>
  <si>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</si>
  <si>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</si>
  <si>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</si>
  <si>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</si>
  <si>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</si>
  <si>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</si>
  <si>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</si>
  <si>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</si>
  <si>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</si>
  <si>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</si>
  <si>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</si>
  <si>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</si>
  <si>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</si>
  <si>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</si>
  <si>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</si>
  <si>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</si>
  <si>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</si>
  <si>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</si>
  <si>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</si>
  <si>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</si>
  <si>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</si>
  <si>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</si>
  <si>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</si>
  <si>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</si>
  <si>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</si>
  <si>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</si>
  <si>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</si>
  <si>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</si>
  <si>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</si>
  <si>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</si>
  <si>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</si>
  <si>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</si>
  <si>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</si>
  <si>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</si>
  <si>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</si>
  <si>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</si>
  <si>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</si>
  <si>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</si>
  <si>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</si>
  <si>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</si>
  <si>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</si>
  <si>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</si>
  <si>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</si>
  <si>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</si>
  <si>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</si>
  <si>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</si>
  <si>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</si>
  <si>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</si>
  <si>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</si>
  <si>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</si>
  <si>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</si>
  <si>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</si>
  <si>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</si>
  <si>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</si>
  <si>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</si>
  <si>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</si>
  <si>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</si>
  <si>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</si>
  <si>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</si>
  <si>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</si>
  <si>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</si>
  <si>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</si>
  <si>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</si>
  <si>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</si>
  <si>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</si>
  <si>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</si>
  <si>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</si>
  <si>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</si>
  <si>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</si>
  <si>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</si>
  <si>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</si>
  <si>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</si>
  <si>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</si>
  <si>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</si>
  <si>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</si>
  <si>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</si>
  <si>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</si>
  <si>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</si>
  <si>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</si>
  <si>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</si>
  <si>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</si>
  <si>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</si>
  <si>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</si>
  <si>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</si>
  <si>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</si>
  <si>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</si>
  <si>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</si>
  <si>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</si>
  <si>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</si>
  <si>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</si>
  <si>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</si>
  <si>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</si>
  <si>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</si>
  <si>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</si>
  <si>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</si>
  <si>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</si>
  <si>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</si>
  <si>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</si>
  <si>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</si>
  <si>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</si>
  <si>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</si>
  <si>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</si>
  <si>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</si>
  <si>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</si>
  <si>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</si>
  <si>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</si>
  <si>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</si>
  <si>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</si>
  <si>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</si>
  <si>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</si>
  <si>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</si>
  <si>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</si>
  <si>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</si>
  <si>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</si>
  <si>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</si>
  <si>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</si>
  <si>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</si>
  <si>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</si>
  <si>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</si>
  <si>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</si>
  <si>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</si>
  <si>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</si>
  <si>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</si>
  <si>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</si>
  <si>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</si>
  <si>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</si>
  <si>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</si>
  <si>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</si>
  <si>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</si>
  <si>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</si>
  <si>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</si>
  <si>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</si>
  <si>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</si>
  <si>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</si>
  <si>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</si>
  <si>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</si>
  <si>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</si>
  <si>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</si>
  <si>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</si>
  <si>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</si>
  <si>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</si>
  <si>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</si>
  <si>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</si>
  <si>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</si>
  <si>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</si>
  <si>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</si>
  <si>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</si>
  <si>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</si>
  <si>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</si>
  <si>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</si>
  <si>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</si>
  <si>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</si>
  <si>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</si>
  <si>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</si>
  <si>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</si>
  <si>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</si>
  <si>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</si>
  <si>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</si>
  <si>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</si>
  <si>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</si>
  <si>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</si>
  <si>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</si>
  <si>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</si>
  <si>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</si>
  <si>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</si>
  <si>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</si>
  <si>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</si>
  <si>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</si>
  <si>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</si>
  <si>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</si>
  <si>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</si>
  <si>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</si>
  <si>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</si>
  <si>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</si>
  <si>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</si>
  <si>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</si>
  <si>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</si>
  <si>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</si>
  <si>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</si>
  <si>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</si>
  <si>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</si>
  <si>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</si>
  <si>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</si>
  <si>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</si>
  <si>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</si>
  <si>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</si>
  <si>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</si>
  <si>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</si>
  <si>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</si>
  <si>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</si>
  <si>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</si>
  <si>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</si>
  <si>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</si>
  <si>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</si>
  <si>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</si>
  <si>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</si>
  <si>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</si>
  <si>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</si>
  <si>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</si>
  <si>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</si>
  <si>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</si>
  <si>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</si>
  <si>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</si>
  <si>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</si>
  <si>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</si>
  <si>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</si>
  <si>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</si>
  <si>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</si>
  <si>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</si>
  <si>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</si>
  <si>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</si>
  <si>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</si>
  <si>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</si>
  <si>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</si>
  <si>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</si>
  <si>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</si>
  <si>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</si>
  <si>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</si>
  <si>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</si>
  <si>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</si>
  <si>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</si>
  <si>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</si>
  <si>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</si>
  <si>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</si>
  <si>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</si>
  <si>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</si>
  <si>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</si>
  <si>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</si>
  <si>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</si>
  <si>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</si>
  <si>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</si>
  <si>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</si>
  <si>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</si>
  <si>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</si>
  <si>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</si>
  <si>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</si>
  <si>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</si>
  <si>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</si>
  <si>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</si>
  <si>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</si>
  <si>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</si>
  <si>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</si>
  <si>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</si>
  <si>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</si>
  <si>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</si>
  <si>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</si>
  <si>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</si>
  <si>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</si>
  <si>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</si>
  <si>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</si>
  <si>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</si>
  <si>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</si>
  <si>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</si>
  <si>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</si>
  <si>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</si>
  <si>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</si>
  <si>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</si>
  <si>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</si>
  <si>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</si>
  <si>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</si>
  <si>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</si>
  <si>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</si>
  <si>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</si>
  <si>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</si>
  <si>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</si>
  <si>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</si>
  <si>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</si>
  <si>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</si>
  <si>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</si>
  <si>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</si>
  <si>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</si>
  <si>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</si>
  <si>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</si>
  <si>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</si>
  <si>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</si>
  <si>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</si>
  <si>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</si>
  <si>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</si>
  <si>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</si>
  <si>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</si>
  <si>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</si>
  <si>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</si>
  <si>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</si>
  <si>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</si>
  <si>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</si>
  <si>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</si>
  <si>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</si>
  <si>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</si>
  <si>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</si>
  <si>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</si>
  <si>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</si>
  <si>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</si>
  <si>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</si>
  <si>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</si>
  <si>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</si>
  <si>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</si>
  <si>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</si>
  <si>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</si>
  <si>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</si>
  <si>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</si>
  <si>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</si>
  <si>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</si>
  <si>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</si>
  <si>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</si>
  <si>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</si>
  <si>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</si>
  <si>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</si>
  <si>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</si>
  <si>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</si>
  <si>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</si>
  <si>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</si>
  <si>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</si>
  <si>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</si>
  <si>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</si>
  <si>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</si>
  <si>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</si>
  <si>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</si>
  <si>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</si>
  <si>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</si>
  <si>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</si>
  <si>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</si>
  <si>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</si>
  <si>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</si>
  <si>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</si>
  <si>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</si>
  <si>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</si>
  <si>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</si>
  <si>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</si>
  <si>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</si>
  <si>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</si>
  <si>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</si>
  <si>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</si>
  <si>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</si>
  <si>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</si>
  <si>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</si>
  <si>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</si>
  <si>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</si>
  <si>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</si>
  <si>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</si>
  <si>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</si>
  <si>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</si>
  <si>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</si>
  <si>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</si>
  <si>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</si>
  <si>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</si>
  <si>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</si>
  <si>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</si>
  <si>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</si>
  <si>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</si>
  <si>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</si>
  <si>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</si>
  <si>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</si>
  <si>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</si>
  <si>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</si>
  <si>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</si>
  <si>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</si>
  <si>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</si>
  <si>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</si>
  <si>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</si>
  <si>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</si>
  <si>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</si>
  <si>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</si>
  <si>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</si>
  <si>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</si>
  <si>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</si>
  <si>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</si>
  <si>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</si>
  <si>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</si>
  <si>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</si>
  <si>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</si>
  <si>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</si>
  <si>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</si>
  <si>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</si>
  <si>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</si>
  <si>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</si>
  <si>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</si>
  <si>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</si>
  <si>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</si>
  <si>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</si>
  <si>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</si>
  <si>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</si>
  <si>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</si>
  <si>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</si>
  <si>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</si>
  <si>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</si>
  <si>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</si>
  <si>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</si>
  <si>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</si>
  <si>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</si>
  <si>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</si>
  <si>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</si>
  <si>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</si>
  <si>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</si>
  <si>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</si>
  <si>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</si>
  <si>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</si>
  <si>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</si>
  <si>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</si>
  <si>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</si>
  <si>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</si>
  <si>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</si>
  <si>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</si>
  <si>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</si>
  <si>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</si>
  <si>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</si>
  <si>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</si>
  <si>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</si>
  <si>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</si>
  <si>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</si>
  <si>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</si>
  <si>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</si>
  <si>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</si>
  <si>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</si>
  <si>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</si>
  <si>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</si>
  <si>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</si>
  <si>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</si>
  <si>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</si>
  <si>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</si>
  <si>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</si>
  <si>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</si>
  <si>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</si>
  <si>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</si>
  <si>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</si>
  <si>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</si>
  <si>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</si>
  <si>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</si>
  <si>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</si>
  <si>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</si>
  <si>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</si>
  <si>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</si>
  <si>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</si>
  <si>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</si>
  <si>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</si>
  <si>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</si>
  <si>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</si>
  <si>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</si>
  <si>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</si>
  <si>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</si>
  <si>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</si>
  <si>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</si>
  <si>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</si>
  <si>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</si>
  <si>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</si>
  <si>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</si>
  <si>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</si>
  <si>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</si>
  <si>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</si>
  <si>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</si>
  <si>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</si>
  <si>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</si>
  <si>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</si>
  <si>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</si>
  <si>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</si>
  <si>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</si>
  <si>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</si>
  <si>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</si>
  <si>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</si>
  <si>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</si>
  <si>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</si>
  <si>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</si>
  <si>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</si>
  <si>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</si>
  <si>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</si>
  <si>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</si>
  <si>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</si>
  <si>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</si>
  <si>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</si>
  <si>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</si>
  <si>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</si>
  <si>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</si>
  <si>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</si>
  <si>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</si>
  <si>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</si>
  <si>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</si>
  <si>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</si>
  <si>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</si>
  <si>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</si>
  <si>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</si>
  <si>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</si>
  <si>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</si>
  <si>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</si>
  <si>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</si>
  <si>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</si>
  <si>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</si>
  <si>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</si>
  <si>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</si>
  <si>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</si>
  <si>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</si>
  <si>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</si>
  <si>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</si>
  <si>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</si>
  <si>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</si>
  <si>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</si>
  <si>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</si>
  <si>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</si>
  <si>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</si>
  <si>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</si>
  <si>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</si>
  <si>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</si>
  <si>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</si>
  <si>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</si>
  <si>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</si>
  <si>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</si>
  <si>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</si>
  <si>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</si>
  <si>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</si>
  <si>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</si>
  <si>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</si>
  <si>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</si>
  <si>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</si>
  <si>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</si>
  <si>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</si>
  <si>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</si>
  <si>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</si>
  <si>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</si>
  <si>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</si>
  <si>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</si>
  <si>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</si>
  <si>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</si>
  <si>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</si>
  <si>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</si>
  <si>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</si>
  <si>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</si>
  <si>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</si>
  <si>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</si>
  <si>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</si>
  <si>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</si>
  <si>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</si>
  <si>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</si>
  <si>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</si>
  <si>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</si>
  <si>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</si>
  <si>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</si>
  <si>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</si>
  <si>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</si>
  <si>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</si>
  <si>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</si>
  <si>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</si>
  <si>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</si>
  <si>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</si>
  <si>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</si>
  <si>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</si>
  <si>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</si>
  <si>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</si>
  <si>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</si>
  <si>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</si>
  <si>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</si>
  <si>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</si>
  <si>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</si>
  <si>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</si>
  <si>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</si>
  <si>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</si>
  <si>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</si>
  <si>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</si>
  <si>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</si>
  <si>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</si>
  <si>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</si>
  <si>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</si>
  <si>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</si>
  <si>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</si>
  <si>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</si>
  <si>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</si>
  <si>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</si>
  <si>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</si>
  <si>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</si>
  <si>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</si>
  <si>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</si>
  <si>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</si>
  <si>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</si>
  <si>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</si>
  <si>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</si>
  <si>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</si>
  <si>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</si>
  <si>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</si>
  <si>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</si>
  <si>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</si>
  <si>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</si>
  <si>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</si>
  <si>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</si>
  <si>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</si>
  <si>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</si>
  <si>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</si>
  <si>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</si>
  <si>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</si>
  <si>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</si>
  <si>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</si>
  <si>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</si>
  <si>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</si>
  <si>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</si>
  <si>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</si>
  <si>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</si>
  <si>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</si>
  <si>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</si>
  <si>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</si>
  <si>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</si>
  <si>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</si>
  <si>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</si>
  <si>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</si>
  <si>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</si>
  <si>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</si>
  <si>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</si>
  <si>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</si>
  <si>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</si>
  <si>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</si>
  <si>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</si>
  <si>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</si>
  <si>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</si>
  <si>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</si>
  <si>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</si>
  <si>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</si>
  <si>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</si>
  <si>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</si>
  <si>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</si>
  <si>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</si>
  <si>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</si>
  <si>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</si>
  <si>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</si>
  <si>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</si>
  <si>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</si>
  <si>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</si>
  <si>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</si>
  <si>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</si>
  <si>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</si>
  <si>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</si>
  <si>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</si>
  <si>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</si>
  <si>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</si>
  <si>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</si>
  <si>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</si>
  <si>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</si>
  <si>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</si>
  <si>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</si>
  <si>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</si>
  <si>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</si>
  <si>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</si>
  <si>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</si>
  <si>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</si>
  <si>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</si>
  <si>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</si>
  <si>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</si>
  <si>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</si>
  <si>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</si>
  <si>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</si>
  <si>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</si>
  <si>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</si>
  <si>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</si>
  <si>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</si>
  <si>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</si>
  <si>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</si>
  <si>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</si>
  <si>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</si>
  <si>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</si>
  <si>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</si>
  <si>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</si>
  <si>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</si>
  <si>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</si>
  <si>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</si>
  <si>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</si>
  <si>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</si>
  <si>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</si>
  <si>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</si>
  <si>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</si>
  <si>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</si>
  <si>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</si>
  <si>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</si>
  <si>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</si>
  <si>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</si>
  <si>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</si>
  <si>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</si>
  <si>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</si>
  <si>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</si>
  <si>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</si>
  <si>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</si>
  <si>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</si>
  <si>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</si>
  <si>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</si>
  <si>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</si>
  <si>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</si>
  <si>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</si>
  <si>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</si>
  <si>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</si>
  <si>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</si>
  <si>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</si>
  <si>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</si>
  <si>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</si>
  <si>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</si>
  <si>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</si>
  <si>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</si>
  <si>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</si>
  <si>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</si>
  <si>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</si>
  <si>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</si>
  <si>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</si>
  <si>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</si>
  <si>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</si>
  <si>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</si>
  <si>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</si>
  <si>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</si>
  <si>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</si>
  <si>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</si>
  <si>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</si>
  <si>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</si>
  <si>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</si>
  <si>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</si>
  <si>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</si>
  <si>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</si>
  <si>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</si>
  <si>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</si>
  <si>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</si>
  <si>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</si>
  <si>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</si>
  <si>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</si>
  <si>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</si>
  <si>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</si>
  <si>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</si>
  <si>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</si>
  <si>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</si>
  <si>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</si>
  <si>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</si>
  <si>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</si>
  <si>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</si>
  <si>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</si>
  <si>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</si>
  <si>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</si>
  <si>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</si>
  <si>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</si>
  <si>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</si>
  <si>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</si>
  <si>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</si>
  <si>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</si>
  <si>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</si>
  <si>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</si>
  <si>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</si>
  <si>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</si>
  <si>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</si>
  <si>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</si>
  <si>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</si>
  <si>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</si>
  <si>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</si>
  <si>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</si>
  <si>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</si>
  <si>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</si>
  <si>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</si>
  <si>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</si>
  <si>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</si>
  <si>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</si>
  <si>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</si>
  <si>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</si>
  <si>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</si>
  <si>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</si>
  <si>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</si>
  <si>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</si>
  <si>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</si>
  <si>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</si>
  <si>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</si>
  <si>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</si>
  <si>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</si>
  <si>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</si>
  <si>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</si>
  <si>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</si>
  <si>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</si>
  <si>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</si>
  <si>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</si>
  <si>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</si>
  <si>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</si>
  <si>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</si>
  <si>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</si>
  <si>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</si>
  <si>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</si>
  <si>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</si>
  <si>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</si>
  <si>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</si>
  <si>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</si>
  <si>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</si>
  <si>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</si>
  <si>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</si>
  <si>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</si>
  <si>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</si>
  <si>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</si>
  <si>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</si>
  <si>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</si>
  <si>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</si>
  <si>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</si>
  <si>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</si>
  <si>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</si>
  <si>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</si>
  <si>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</si>
  <si>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</si>
  <si>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</si>
  <si>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</si>
  <si>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</si>
  <si>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</si>
  <si>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</si>
  <si>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</si>
  <si>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</si>
  <si>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</si>
  <si>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</si>
  <si>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</si>
  <si>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</si>
  <si>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</si>
  <si>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</si>
  <si>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</si>
  <si>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</si>
  <si>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</si>
  <si>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</si>
  <si>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</si>
  <si>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</si>
  <si>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</si>
  <si>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</si>
  <si>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</si>
  <si>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</si>
  <si>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</si>
  <si>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</si>
  <si>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</si>
  <si>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</si>
  <si>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</si>
  <si>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</si>
  <si>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</si>
  <si>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</si>
  <si>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</si>
  <si>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</si>
  <si>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</si>
  <si>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</si>
  <si>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</si>
  <si>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</si>
  <si>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</si>
  <si>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</si>
  <si>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</si>
  <si>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</si>
  <si>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</si>
  <si>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</si>
  <si>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</si>
  <si>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</si>
  <si>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</si>
  <si>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</si>
  <si>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</si>
  <si>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</si>
  <si>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</si>
  <si>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</si>
  <si>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</si>
  <si>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</si>
  <si>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</si>
  <si>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</si>
  <si>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</si>
  <si>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</si>
  <si>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</si>
  <si>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</si>
  <si>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</si>
  <si>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</si>
  <si>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</si>
  <si>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</si>
  <si>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</si>
  <si>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</si>
  <si>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</si>
  <si>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</si>
  <si>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</si>
  <si>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</si>
  <si>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</si>
  <si>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</si>
  <si>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</si>
  <si>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</si>
  <si>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</si>
  <si>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</si>
  <si>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</si>
  <si>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</si>
  <si>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</si>
  <si>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</si>
  <si>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</si>
  <si>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</si>
  <si>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</si>
  <si>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</si>
  <si>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</si>
  <si>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</si>
  <si>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</si>
  <si>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</si>
  <si>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</si>
  <si>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</si>
  <si>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</si>
  <si>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</si>
  <si>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</si>
  <si>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</si>
  <si>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</si>
  <si>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</si>
  <si>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</si>
  <si>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</si>
  <si>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</si>
  <si>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</si>
  <si>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</si>
  <si>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</si>
  <si>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</si>
  <si>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</si>
  <si>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</si>
  <si>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</si>
  <si>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</si>
  <si>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</si>
  <si>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</si>
  <si>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</si>
  <si>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</si>
  <si>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</si>
  <si>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</si>
  <si>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</si>
  <si>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</si>
  <si>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</si>
  <si>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</si>
  <si>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</si>
  <si>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</si>
  <si>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</si>
  <si>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</si>
  <si>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</si>
  <si>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</si>
  <si>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</si>
  <si>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</si>
  <si>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</si>
  <si>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</si>
  <si>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</si>
  <si>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</si>
  <si>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</si>
  <si>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</si>
  <si>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</si>
  <si>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</si>
  <si>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</si>
  <si>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</si>
  <si>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</si>
  <si>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</si>
  <si>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</si>
  <si>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</si>
  <si>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</si>
  <si>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</si>
  <si>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</si>
  <si>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</si>
  <si>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</si>
  <si>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</si>
  <si>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</si>
  <si>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</si>
  <si>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</si>
  <si>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</si>
  <si>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</si>
  <si>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</si>
  <si>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</si>
  <si>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</si>
  <si>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</si>
  <si>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</si>
  <si>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</si>
  <si>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</si>
  <si>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</si>
  <si>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</si>
  <si>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</si>
  <si>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</si>
  <si>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</si>
  <si>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</si>
  <si>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</si>
  <si>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</si>
  <si>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</si>
  <si>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</si>
  <si>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</si>
  <si>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</si>
  <si>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</si>
  <si>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</si>
  <si>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</si>
  <si>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</si>
  <si>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</si>
  <si>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</si>
  <si>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</si>
  <si>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</si>
  <si>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</si>
  <si>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</si>
  <si>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</si>
  <si>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</si>
  <si>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</si>
  <si>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</si>
  <si>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</si>
  <si>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</si>
  <si>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</si>
  <si>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</si>
  <si>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</si>
  <si>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</si>
  <si>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</si>
  <si>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</si>
  <si>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</si>
  <si>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</si>
  <si>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</si>
  <si>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</si>
  <si>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</si>
  <si>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</si>
  <si>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</si>
  <si>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</si>
  <si>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</si>
  <si>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</si>
  <si>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</si>
  <si>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</si>
  <si>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</si>
  <si>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</si>
  <si>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</si>
  <si>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</si>
  <si>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</si>
  <si>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</si>
  <si>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</si>
  <si>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</si>
  <si>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</si>
  <si>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</si>
  <si>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</si>
  <si>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</si>
  <si>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</si>
  <si>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</si>
  <si>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</si>
  <si>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</si>
  <si>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</si>
  <si>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</si>
  <si>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</si>
  <si>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</si>
  <si>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</si>
  <si>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</si>
  <si>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</si>
  <si>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</si>
  <si>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</si>
  <si>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</si>
  <si>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</si>
  <si>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</si>
  <si>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</si>
  <si>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</si>
  <si>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</si>
  <si>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</si>
  <si>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</si>
  <si>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</si>
  <si>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</si>
  <si>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</si>
  <si>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</si>
  <si>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</si>
  <si>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</si>
  <si>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</si>
  <si>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</si>
  <si>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</si>
  <si>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</si>
  <si>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</si>
  <si>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</si>
  <si>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</si>
  <si>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</si>
  <si>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</si>
  <si>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</si>
  <si>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</si>
  <si>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</si>
  <si>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</si>
  <si>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</si>
  <si>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</si>
  <si>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</si>
  <si>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</si>
  <si>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</si>
  <si>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</si>
  <si>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</si>
  <si>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</si>
  <si>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</si>
  <si>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</si>
  <si>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</si>
  <si>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</si>
  <si>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</si>
  <si>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</si>
  <si>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</si>
  <si>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</si>
  <si>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</si>
  <si>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</si>
  <si>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</si>
  <si>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</si>
  <si>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</si>
  <si>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</si>
  <si>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</si>
  <si>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</si>
  <si>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</si>
  <si>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</si>
  <si>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</si>
  <si>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</si>
  <si>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</si>
  <si>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</si>
  <si>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</si>
  <si>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</si>
  <si>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</si>
  <si>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</si>
  <si>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</si>
  <si>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</si>
  <si>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</si>
  <si>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</si>
  <si>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</si>
  <si>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</si>
  <si>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</si>
  <si>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</si>
  <si>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</si>
  <si>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</si>
  <si>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</si>
  <si>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</si>
  <si>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</si>
  <si>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</si>
  <si>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</si>
  <si>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</si>
  <si>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</si>
  <si>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</si>
  <si>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</si>
  <si>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</si>
  <si>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</si>
  <si>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</si>
  <si>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</si>
  <si>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</si>
  <si>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</si>
  <si>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</si>
  <si>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</si>
  <si>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</si>
  <si>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</si>
  <si>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</si>
  <si>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</si>
  <si>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</si>
  <si>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</si>
  <si>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</si>
  <si>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</si>
  <si>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</si>
  <si>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</si>
  <si>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</si>
  <si>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</si>
  <si>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</si>
  <si>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</si>
  <si>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</si>
  <si>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</si>
  <si>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</si>
  <si>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</si>
  <si>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</si>
  <si>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</si>
  <si>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</si>
  <si>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</si>
  <si>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</si>
  <si>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</si>
  <si>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</si>
  <si>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</si>
  <si>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</si>
  <si>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</si>
  <si>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</si>
  <si>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</si>
  <si>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</si>
  <si>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</si>
  <si>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</si>
  <si>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</si>
  <si>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</si>
  <si>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</si>
  <si>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</si>
  <si>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</si>
  <si>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</si>
  <si>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</si>
  <si>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</si>
  <si>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</si>
  <si>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</si>
  <si>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</si>
  <si>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</si>
  <si>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</si>
  <si>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</si>
  <si>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</si>
  <si>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</si>
  <si>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</si>
  <si>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</si>
  <si>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</si>
  <si>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</si>
  <si>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</si>
  <si>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</si>
  <si>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</si>
  <si>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</si>
  <si>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</si>
  <si>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</si>
  <si>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</si>
  <si>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</si>
  <si>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</si>
  <si>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</si>
  <si>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</si>
  <si>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</si>
  <si>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</si>
  <si>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</si>
  <si>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</si>
  <si>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</si>
  <si>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</si>
  <si>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</si>
  <si>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</si>
  <si>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</si>
  <si>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</si>
  <si>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</si>
  <si>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</si>
  <si>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</si>
  <si>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</si>
  <si>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</si>
  <si>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</si>
  <si>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</si>
  <si>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</si>
  <si>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</si>
  <si>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</si>
  <si>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</si>
  <si>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</si>
  <si>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</si>
  <si>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</si>
  <si>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</si>
  <si>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</si>
  <si>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</si>
  <si>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</si>
  <si>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</si>
  <si>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</si>
  <si>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</si>
  <si>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</si>
  <si>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</si>
  <si>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</si>
  <si>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</si>
  <si>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</si>
  <si>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</si>
  <si>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</si>
  <si>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</si>
  <si>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</si>
  <si>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</si>
  <si>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</si>
  <si>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</si>
  <si>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</si>
  <si>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</si>
  <si>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</si>
  <si>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</si>
  <si>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</si>
  <si>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</si>
  <si>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</si>
  <si>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</si>
  <si>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</si>
  <si>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</si>
  <si>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</si>
  <si>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</si>
  <si>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</si>
  <si>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</si>
  <si>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</si>
  <si>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</si>
  <si>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</si>
  <si>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</si>
  <si>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</si>
  <si>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</si>
  <si>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</si>
  <si>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</si>
  <si>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</si>
  <si>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</si>
  <si>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</si>
  <si>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</si>
  <si>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</si>
  <si>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</si>
  <si>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</si>
  <si>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</si>
  <si>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</si>
  <si>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</si>
  <si>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</si>
  <si>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</si>
  <si>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</si>
  <si>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</si>
  <si>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</si>
  <si>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</si>
  <si>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</si>
  <si>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</si>
  <si>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</si>
  <si>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</si>
  <si>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</si>
  <si>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</si>
  <si>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</si>
  <si>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</si>
  <si>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</si>
  <si>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</si>
  <si>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</si>
  <si>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</si>
  <si>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</si>
  <si>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</si>
  <si>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</si>
  <si>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</si>
  <si>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</si>
  <si>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</si>
  <si>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</si>
  <si>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</si>
  <si>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</si>
  <si>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</si>
  <si>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</si>
  <si>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</si>
  <si>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</si>
  <si>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</si>
  <si>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</si>
  <si>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</si>
  <si>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</si>
  <si>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</si>
  <si>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</si>
  <si>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</si>
  <si>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</si>
  <si>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</si>
  <si>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</si>
  <si>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</si>
  <si>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</si>
  <si>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</si>
  <si>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</si>
  <si>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</si>
  <si>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</si>
  <si>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</si>
  <si>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</si>
  <si>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</si>
  <si>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</si>
  <si>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</si>
  <si>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</si>
  <si>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</si>
  <si>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</si>
  <si>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</si>
  <si>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</si>
  <si>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</si>
  <si>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</si>
  <si>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</si>
  <si>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</si>
  <si>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</si>
  <si>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</si>
  <si>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</si>
  <si>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</si>
  <si>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</si>
  <si>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</si>
  <si>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</si>
  <si>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</si>
  <si>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</si>
  <si>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</si>
  <si>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</si>
  <si>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</si>
  <si>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</si>
  <si>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</si>
  <si>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</si>
  <si>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</si>
  <si>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</si>
  <si>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</si>
  <si>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</si>
  <si>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</si>
  <si>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</si>
  <si>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</si>
  <si>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</si>
  <si>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</si>
  <si>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</si>
  <si>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</si>
  <si>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</si>
  <si>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</si>
  <si>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</si>
  <si>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</si>
  <si>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</si>
  <si>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</si>
  <si>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</si>
  <si>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</si>
  <si>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</si>
  <si>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</si>
  <si>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</si>
  <si>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</si>
  <si>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</si>
  <si>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</si>
  <si>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</si>
  <si>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</si>
  <si>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</si>
  <si>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</si>
  <si>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</si>
  <si>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</si>
  <si>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</si>
  <si>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</si>
  <si>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</si>
  <si>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</si>
  <si>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</si>
  <si>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</si>
  <si>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</si>
  <si>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</si>
  <si>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</si>
  <si>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</si>
  <si>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</si>
  <si>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</si>
  <si>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</si>
  <si>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</si>
  <si>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</si>
  <si>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</si>
  <si>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</si>
  <si>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</si>
  <si>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</si>
  <si>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</si>
  <si>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</si>
  <si>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</si>
  <si>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</si>
  <si>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</si>
  <si>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</si>
  <si>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</si>
  <si>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</si>
  <si>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</si>
  <si>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</si>
  <si>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</si>
  <si>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</si>
  <si>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</si>
  <si>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</si>
  <si>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</si>
  <si>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</si>
  <si>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</si>
  <si>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</si>
  <si>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</si>
  <si>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</si>
  <si>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</si>
  <si>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</si>
  <si>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</si>
  <si>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</si>
  <si>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</si>
  <si>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</si>
  <si>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</si>
  <si>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</si>
  <si>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</si>
  <si>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</si>
  <si>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</si>
  <si>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</si>
  <si>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</si>
  <si>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</si>
  <si>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</si>
  <si>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</si>
  <si>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</si>
  <si>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</si>
  <si>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</si>
  <si>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</si>
  <si>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</si>
  <si>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</si>
  <si>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</si>
  <si>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</si>
  <si>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</si>
  <si>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</si>
  <si>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</si>
  <si>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</si>
  <si>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</si>
  <si>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</si>
  <si>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</si>
  <si>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</si>
  <si>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</si>
  <si>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</si>
  <si>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</si>
  <si>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</si>
  <si>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</si>
  <si>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</si>
  <si>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</si>
  <si>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</si>
  <si>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</si>
  <si>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</si>
  <si>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</si>
  <si>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</si>
  <si>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</si>
  <si>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</si>
  <si>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</si>
  <si>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</si>
  <si>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</si>
  <si>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</si>
  <si>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</si>
  <si>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</si>
  <si>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</si>
  <si>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</si>
  <si>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</si>
  <si>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</si>
  <si>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</si>
  <si>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</si>
  <si>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</si>
  <si>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</si>
  <si>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</si>
  <si>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</si>
  <si>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</si>
  <si>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</si>
  <si>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</si>
  <si>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</si>
  <si>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</si>
  <si>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</si>
  <si>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</si>
  <si>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</si>
  <si>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</si>
  <si>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</si>
  <si>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</si>
  <si>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</si>
  <si>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</si>
  <si>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</si>
  <si>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</si>
  <si>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</si>
  <si>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</si>
  <si>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</si>
  <si>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</si>
  <si>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</si>
  <si>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</si>
  <si>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</si>
  <si>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</si>
  <si>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</si>
  <si>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</si>
  <si>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</si>
  <si>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</si>
  <si>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</si>
  <si>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</si>
  <si>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</si>
  <si>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</si>
  <si>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</si>
  <si>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</si>
  <si>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</si>
  <si>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</si>
  <si>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</si>
  <si>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</si>
  <si>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</si>
  <si>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</si>
  <si>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</si>
  <si>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</si>
  <si>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</si>
  <si>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</si>
  <si>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</si>
  <si>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</si>
  <si>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</si>
  <si>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</si>
  <si>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</si>
  <si>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</si>
  <si>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</si>
  <si>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</si>
  <si>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</si>
  <si>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</si>
  <si>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</si>
  <si>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</si>
  <si>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</si>
  <si>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</si>
  <si>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</si>
  <si>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</si>
  <si>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</si>
  <si>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</si>
  <si>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</si>
  <si>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</si>
  <si>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</si>
  <si>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</si>
  <si>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</si>
  <si>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</si>
  <si>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</si>
  <si>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</si>
  <si>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</si>
  <si>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</si>
  <si>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</si>
  <si>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</si>
  <si>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</si>
  <si>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</si>
  <si>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</si>
  <si>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</si>
  <si>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</si>
  <si>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</si>
  <si>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</si>
  <si>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</si>
  <si>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</si>
  <si>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</si>
  <si>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</si>
  <si>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</si>
  <si>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</si>
  <si>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</si>
  <si>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</si>
  <si>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</si>
  <si>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</si>
  <si>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</si>
  <si>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</si>
  <si>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</si>
  <si>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</si>
  <si>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</si>
  <si>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</si>
  <si>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</si>
  <si>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</si>
  <si>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</si>
  <si>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</si>
  <si>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</si>
  <si>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</si>
  <si>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</si>
  <si>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</si>
  <si>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</si>
  <si>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</si>
  <si>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</si>
  <si>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</si>
  <si>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</si>
  <si>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</si>
  <si>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</si>
  <si>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</si>
  <si>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</si>
  <si>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</si>
  <si>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</si>
  <si>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</si>
  <si>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</si>
  <si>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</si>
  <si>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</si>
  <si>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</si>
  <si>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</si>
  <si>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</si>
  <si>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</si>
  <si>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</si>
  <si>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</si>
  <si>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</si>
  <si>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</si>
  <si>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</si>
  <si>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</si>
  <si>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</si>
  <si>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</si>
  <si>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</si>
  <si>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</si>
  <si>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</si>
  <si>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</si>
  <si>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</si>
  <si>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</si>
  <si>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</si>
  <si>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</si>
  <si>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</si>
  <si>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</si>
  <si>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</si>
  <si>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</si>
  <si>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</si>
  <si>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</si>
  <si>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</si>
  <si>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</si>
  <si>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</si>
  <si>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</si>
  <si>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</si>
  <si>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</si>
  <si>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</si>
  <si>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</si>
  <si>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</si>
  <si>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</si>
  <si>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</si>
  <si>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</si>
  <si>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</si>
  <si>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</si>
  <si>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</si>
  <si>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</si>
  <si>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</si>
  <si>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</si>
  <si>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</si>
  <si>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</si>
  <si>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</si>
  <si>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</si>
  <si>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</si>
  <si>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</si>
  <si>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</si>
  <si>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</si>
  <si>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</si>
  <si>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</si>
  <si>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</si>
  <si>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</si>
  <si>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</si>
  <si>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</si>
  <si>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</si>
  <si>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</si>
  <si>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</si>
  <si>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</si>
  <si>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</si>
  <si>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</si>
  <si>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</si>
  <si>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</si>
  <si>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</si>
  <si>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</si>
  <si>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</si>
  <si>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</si>
  <si>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</si>
  <si>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</si>
  <si>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</si>
  <si>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</si>
  <si>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</si>
  <si>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</si>
  <si>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</si>
  <si>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</si>
  <si>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</si>
  <si>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</si>
  <si>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</si>
  <si>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</si>
  <si>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</si>
  <si>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</si>
  <si>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</si>
  <si>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</si>
  <si>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</si>
  <si>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</si>
  <si>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</si>
  <si>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</si>
  <si>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</si>
  <si>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</si>
  <si>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</si>
  <si>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</si>
  <si>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</si>
  <si>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</si>
  <si>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</si>
  <si>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</si>
  <si>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</si>
  <si>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</si>
  <si>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</si>
  <si>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</si>
  <si>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</si>
  <si>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</si>
  <si>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</si>
  <si>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</si>
  <si>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</si>
  <si>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</si>
  <si>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</si>
  <si>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</si>
  <si>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</si>
  <si>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</si>
  <si>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</si>
  <si>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</si>
  <si>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</si>
  <si>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</si>
  <si>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</si>
  <si>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</si>
  <si>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</si>
  <si>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</si>
  <si>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</si>
  <si>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</si>
  <si>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</si>
  <si>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</si>
  <si>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</si>
  <si>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</si>
  <si>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</si>
  <si>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</si>
  <si>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</si>
  <si>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</si>
  <si>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</si>
  <si>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</si>
  <si>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</si>
  <si>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</si>
  <si>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</si>
  <si>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</si>
  <si>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</si>
  <si>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</si>
  <si>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</si>
  <si>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</si>
  <si>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</si>
  <si>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</si>
  <si>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</si>
  <si>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</si>
  <si>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</si>
  <si>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</si>
  <si>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</si>
  <si>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</si>
  <si>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</si>
  <si>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</si>
  <si>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</si>
  <si>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</si>
  <si>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</si>
  <si>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</si>
  <si>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</si>
  <si>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</si>
  <si>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</si>
  <si>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</si>
  <si>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</si>
  <si>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</si>
  <si>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</si>
  <si>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</si>
  <si>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</si>
  <si>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</si>
  <si>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</si>
  <si>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</si>
  <si>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</si>
  <si>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</si>
  <si>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</si>
  <si>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</si>
  <si>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</si>
  <si>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</si>
  <si>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</si>
  <si>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</si>
  <si>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</si>
  <si>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</si>
  <si>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</si>
  <si>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</si>
  <si>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</si>
  <si>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</si>
  <si>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</si>
  <si>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</si>
  <si>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</si>
  <si>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</si>
  <si>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</si>
  <si>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</si>
  <si>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</si>
  <si>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</si>
  <si>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</si>
  <si>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</si>
  <si>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</si>
  <si>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</si>
  <si>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</si>
  <si>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</si>
  <si>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</si>
  <si>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</si>
  <si>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</si>
  <si>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</si>
  <si>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</si>
  <si>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</si>
  <si>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</si>
  <si>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</si>
  <si>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</si>
  <si>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</si>
  <si>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</si>
  <si>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</si>
  <si>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</si>
  <si>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</si>
  <si>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</si>
  <si>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</si>
  <si>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</si>
  <si>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</si>
  <si>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</si>
  <si>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</si>
  <si>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</si>
  <si>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</si>
  <si>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</si>
  <si>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</si>
  <si>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</si>
  <si>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</si>
  <si>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</si>
  <si>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</si>
  <si>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</si>
  <si>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</si>
  <si>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</si>
  <si>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</si>
  <si>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</si>
  <si>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</si>
  <si>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</si>
  <si>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</si>
  <si>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</si>
  <si>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</si>
  <si>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</si>
  <si>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</si>
  <si>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</si>
  <si>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</si>
  <si>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</si>
  <si>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</si>
  <si>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</si>
  <si>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</si>
  <si>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</si>
  <si>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</si>
  <si>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</si>
  <si>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</si>
  <si>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</si>
  <si>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</si>
  <si>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</si>
  <si>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</si>
  <si>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</si>
  <si>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</si>
  <si>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</si>
  <si>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</si>
  <si>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</si>
  <si>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</si>
  <si>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</si>
  <si>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</si>
  <si>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</si>
  <si>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</si>
  <si>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</si>
  <si>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</si>
  <si>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</si>
  <si>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</si>
  <si>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</si>
  <si>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</si>
  <si>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</si>
  <si>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</si>
  <si>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</si>
  <si>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</si>
  <si>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</si>
  <si>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</si>
  <si>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</si>
  <si>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</si>
  <si>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</si>
  <si>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</si>
  <si>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</si>
  <si>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</si>
  <si>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</si>
  <si>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</si>
  <si>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</si>
  <si>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</si>
  <si>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</si>
  <si>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</si>
  <si>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</si>
  <si>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</si>
  <si>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</si>
  <si>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</si>
  <si>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</si>
  <si>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</si>
  <si>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</si>
  <si>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</si>
  <si>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</si>
  <si>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</si>
  <si>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</si>
  <si>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</si>
  <si>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</si>
  <si>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</si>
  <si>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</si>
  <si>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</si>
  <si>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</si>
  <si>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</si>
  <si>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</si>
  <si>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</si>
  <si>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</si>
  <si>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</si>
  <si>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</si>
  <si>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</si>
  <si>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</si>
  <si>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</si>
  <si>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</si>
  <si>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</si>
  <si>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</si>
  <si>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</si>
  <si>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</si>
  <si>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</si>
  <si>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</si>
  <si>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</si>
  <si>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</si>
  <si>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</si>
  <si>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</si>
  <si>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</si>
  <si>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</si>
  <si>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</si>
  <si>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</si>
  <si>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</si>
  <si>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</si>
  <si>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</si>
  <si>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</si>
  <si>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</si>
  <si>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</si>
  <si>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</si>
  <si>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</si>
  <si>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</si>
  <si>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</si>
  <si>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</si>
  <si>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</si>
  <si>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</si>
  <si>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</si>
  <si>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</si>
  <si>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</si>
  <si>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</si>
  <si>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</si>
  <si>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</si>
  <si>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</si>
  <si>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</si>
  <si>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</si>
  <si>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</si>
  <si>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</si>
  <si>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</si>
  <si>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</si>
  <si>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</si>
  <si>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</si>
  <si>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</si>
  <si>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</si>
  <si>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</si>
  <si>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</si>
  <si>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</si>
  <si>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</si>
  <si>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</si>
  <si>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</si>
  <si>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</si>
  <si>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</si>
  <si>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</si>
  <si>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</si>
  <si>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</si>
  <si>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</si>
  <si>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</si>
  <si>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</si>
  <si>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</si>
  <si>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</si>
  <si>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</si>
  <si>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</si>
  <si>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</si>
  <si>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</si>
  <si>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</si>
  <si>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</si>
  <si>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</si>
  <si>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</si>
  <si>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</si>
  <si>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</si>
  <si>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</si>
  <si>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</si>
  <si>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</si>
  <si>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</si>
  <si>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</si>
  <si>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</si>
  <si>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</si>
  <si>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</si>
  <si>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</si>
  <si>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</si>
  <si>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</si>
  <si>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</si>
  <si>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</si>
  <si>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</si>
  <si>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</si>
  <si>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</si>
  <si>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</si>
  <si>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</si>
  <si>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</si>
  <si>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</si>
  <si>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</si>
  <si>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</si>
  <si>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</si>
  <si>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</si>
  <si>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</si>
  <si>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</si>
  <si>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</si>
  <si>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</si>
  <si>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</si>
  <si>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</si>
  <si>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</si>
  <si>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</si>
  <si>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</si>
  <si>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</si>
  <si>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</si>
  <si>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</si>
  <si>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</si>
  <si>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</si>
  <si>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</si>
  <si>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</si>
  <si>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</si>
  <si>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</si>
  <si>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</si>
  <si>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</si>
  <si>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</si>
  <si>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</si>
  <si>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</si>
  <si>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</si>
  <si>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</si>
  <si>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</si>
  <si>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</si>
  <si>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</si>
  <si>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</si>
  <si>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</si>
  <si>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</si>
  <si>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</si>
  <si>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</si>
  <si>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</si>
  <si>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</si>
  <si>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</si>
  <si>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</si>
  <si>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</si>
  <si>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</si>
  <si>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</si>
  <si>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</si>
  <si>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</si>
  <si>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</si>
  <si>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</si>
  <si>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</si>
  <si>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</si>
  <si>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</si>
  <si>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</si>
  <si>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</si>
  <si>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</si>
  <si>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</si>
  <si>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</si>
  <si>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</si>
  <si>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</si>
  <si>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</si>
  <si>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</si>
  <si>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</si>
  <si>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</si>
  <si>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</si>
  <si>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</si>
  <si>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</si>
  <si>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</si>
  <si>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</si>
  <si>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</si>
  <si>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</si>
  <si>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</si>
  <si>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</si>
  <si>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</si>
  <si>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</si>
  <si>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</si>
  <si>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</si>
  <si>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</si>
  <si>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</si>
  <si>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</si>
  <si>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</si>
  <si>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</si>
  <si>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</si>
  <si>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</si>
  <si>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</si>
  <si>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</si>
  <si>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</si>
  <si>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</si>
  <si>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</si>
  <si>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</si>
  <si>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</si>
  <si>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</si>
  <si>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</si>
  <si>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</si>
  <si>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</si>
  <si>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</si>
  <si>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</si>
  <si>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</si>
  <si>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</si>
  <si>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</si>
  <si>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</si>
  <si>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</si>
  <si>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</si>
  <si>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</si>
  <si>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</si>
  <si>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</si>
  <si>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</si>
  <si>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</si>
  <si>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</si>
  <si>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</si>
  <si>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</si>
  <si>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</si>
  <si>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</si>
  <si>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</si>
  <si>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</si>
  <si>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</si>
  <si>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</si>
  <si>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</si>
  <si>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</si>
  <si>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</si>
  <si>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</si>
  <si>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</si>
  <si>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</si>
  <si>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</si>
  <si>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</si>
  <si>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</si>
  <si>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</si>
  <si>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</si>
  <si>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</si>
  <si>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</si>
  <si>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</si>
  <si>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</si>
  <si>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</si>
  <si>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</si>
  <si>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</si>
  <si>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</si>
  <si>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</si>
  <si>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</si>
  <si>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</si>
  <si>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</si>
  <si>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</si>
  <si>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</si>
  <si>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</si>
  <si>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</si>
  <si>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</si>
  <si>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</si>
  <si>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</si>
  <si>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</si>
  <si>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</si>
  <si>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</si>
  <si>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</si>
  <si>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</si>
  <si>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</si>
  <si>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</si>
  <si>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</si>
  <si>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</si>
  <si>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</si>
  <si>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</si>
  <si>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</si>
  <si>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</si>
  <si>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</si>
  <si>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</si>
  <si>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</si>
  <si>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</si>
  <si>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</si>
  <si>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</si>
  <si>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</si>
  <si>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</si>
  <si>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</si>
  <si>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</si>
  <si>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</si>
  <si>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</si>
  <si>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</si>
  <si>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</si>
  <si>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</si>
  <si>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</si>
  <si>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</si>
  <si>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</si>
  <si>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</si>
  <si>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</si>
  <si>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</si>
  <si>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</si>
  <si>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</si>
  <si>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</si>
  <si>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</si>
  <si>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</si>
  <si>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</si>
  <si>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</si>
  <si>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</si>
  <si>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</si>
  <si>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</si>
  <si>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</si>
  <si>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</si>
  <si>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</si>
  <si>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</si>
  <si>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</si>
  <si>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</si>
  <si>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</si>
  <si>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</si>
  <si>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</si>
  <si>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</si>
  <si>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</si>
  <si>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</si>
  <si>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</si>
  <si>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</si>
  <si>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</si>
  <si>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</si>
  <si>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</si>
  <si>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</si>
  <si>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</si>
  <si>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</si>
  <si>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</si>
  <si>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</si>
  <si>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</si>
  <si>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</si>
  <si>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</si>
  <si>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</si>
  <si>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</si>
  <si>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</si>
  <si>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</si>
  <si>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</si>
  <si>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</si>
  <si>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</si>
  <si>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</si>
  <si>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</si>
  <si>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</si>
  <si>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</si>
  <si>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</si>
  <si>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</si>
  <si>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</si>
  <si>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</si>
  <si>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</si>
  <si>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</si>
  <si>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</si>
  <si>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</si>
  <si>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</si>
  <si>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</si>
  <si>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</si>
  <si>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</si>
  <si>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</si>
  <si>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</si>
  <si>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</si>
  <si>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</si>
  <si>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</si>
  <si>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</si>
  <si>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</si>
  <si>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</si>
  <si>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</si>
  <si>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</si>
  <si>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</si>
  <si>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</si>
  <si>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</si>
  <si>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</si>
  <si>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</si>
  <si>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</si>
  <si>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</si>
  <si>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</si>
  <si>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</si>
  <si>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</si>
  <si>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</si>
  <si>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</si>
  <si>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</si>
  <si>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</si>
  <si>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</si>
  <si>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</si>
  <si>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</si>
  <si>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</si>
  <si>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</si>
  <si>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</si>
  <si>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</si>
  <si>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</si>
  <si>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</si>
  <si>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</si>
  <si>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</si>
  <si>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</si>
  <si>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</si>
  <si>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</si>
  <si>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</si>
  <si>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</si>
  <si>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</si>
  <si>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</si>
  <si>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</si>
  <si>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</si>
  <si>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</si>
  <si>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</si>
  <si>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</si>
  <si>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</si>
  <si>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</si>
  <si>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</si>
  <si>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</si>
  <si>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</si>
  <si>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</si>
  <si>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</si>
  <si>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</si>
  <si>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</si>
  <si>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</si>
  <si>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</si>
  <si>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</si>
  <si>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</si>
  <si>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</si>
  <si>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</si>
  <si>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</si>
  <si>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</si>
  <si>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</si>
  <si>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</si>
  <si>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</si>
  <si>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</si>
  <si>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</si>
  <si>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</si>
  <si>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</si>
  <si>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</si>
  <si>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</si>
  <si>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</si>
  <si>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</si>
  <si>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</si>
  <si>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</si>
  <si>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</si>
  <si>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</si>
  <si>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</si>
  <si>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</si>
  <si>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</si>
  <si>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</si>
  <si>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</si>
  <si>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</si>
  <si>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</si>
  <si>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</si>
  <si>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</si>
  <si>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</si>
  <si>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</si>
  <si>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</si>
  <si>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</si>
  <si>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</si>
  <si>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</si>
  <si>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</si>
  <si>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</si>
  <si>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</si>
  <si>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</si>
  <si>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</si>
  <si>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</si>
  <si>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</si>
  <si>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</si>
  <si>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</si>
  <si>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</si>
  <si>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</si>
  <si>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</si>
  <si>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</si>
  <si>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</si>
  <si>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</si>
  <si>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</si>
  <si>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</si>
  <si>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</si>
  <si>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</si>
  <si>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</si>
  <si>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</si>
  <si>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</si>
  <si>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</si>
  <si>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</si>
  <si>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</si>
  <si>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</si>
  <si>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</si>
  <si>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</si>
  <si>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</si>
  <si>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</si>
  <si>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</si>
  <si>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</si>
  <si>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</si>
  <si>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</si>
  <si>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</si>
  <si>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</si>
  <si>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</si>
  <si>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</si>
  <si>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</si>
  <si>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</si>
  <si>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</si>
  <si>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</si>
  <si>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</si>
  <si>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</si>
  <si>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</si>
  <si>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</si>
  <si>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</si>
  <si>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</si>
  <si>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</si>
  <si>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</si>
  <si>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</si>
  <si>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</si>
  <si>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</si>
  <si>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</si>
  <si>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</si>
  <si>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</si>
  <si>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</si>
  <si>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</si>
  <si>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</si>
  <si>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</si>
  <si>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</si>
  <si>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</si>
  <si>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</si>
  <si>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</si>
  <si>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</si>
  <si>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</si>
  <si>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</si>
  <si>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</si>
  <si>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</si>
  <si>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</si>
  <si>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</si>
  <si>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</si>
  <si>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</si>
  <si>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</si>
  <si>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</si>
  <si>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</si>
  <si>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</si>
  <si>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</si>
  <si>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</si>
  <si>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</si>
  <si>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</si>
  <si>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</si>
  <si>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</si>
  <si>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</si>
  <si>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</si>
  <si>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</si>
  <si>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</si>
  <si>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</si>
  <si>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</si>
  <si>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</si>
  <si>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</si>
  <si>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</si>
  <si>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</si>
  <si>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</si>
  <si>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</si>
  <si>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</si>
  <si>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</si>
  <si>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</si>
  <si>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</si>
  <si>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</si>
  <si>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</si>
  <si>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</si>
  <si>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</si>
  <si>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</si>
  <si>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</si>
  <si>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</si>
  <si>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</si>
  <si>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</si>
  <si>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</si>
  <si>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</si>
  <si>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</si>
  <si>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</si>
  <si>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</si>
  <si>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</si>
  <si>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</si>
  <si>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</si>
  <si>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</si>
  <si>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</si>
  <si>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</si>
  <si>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</si>
  <si>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</si>
  <si>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</si>
  <si>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</si>
  <si>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</si>
  <si>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</si>
  <si>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</si>
  <si>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</si>
  <si>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</si>
  <si>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</si>
  <si>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</si>
  <si>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</si>
  <si>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</si>
  <si>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</si>
  <si>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</si>
  <si>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</si>
  <si>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</si>
  <si>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</si>
  <si>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</si>
  <si>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</si>
  <si>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</si>
  <si>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</si>
  <si>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</si>
  <si>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</si>
  <si>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</si>
  <si>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</si>
  <si>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</si>
  <si>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</si>
  <si>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</si>
  <si>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</si>
  <si>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</si>
  <si>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</si>
  <si>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</si>
  <si>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</si>
  <si>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</si>
  <si>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</si>
  <si>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</si>
  <si>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</si>
  <si>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</si>
  <si>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</si>
  <si>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</si>
  <si>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</si>
  <si>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</si>
  <si>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</si>
  <si>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</si>
  <si>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</si>
  <si>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</si>
  <si>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</si>
  <si>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</si>
  <si>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</si>
  <si>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</si>
  <si>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</si>
  <si>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</si>
  <si>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</si>
  <si>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</si>
  <si>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</si>
  <si>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</si>
  <si>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</si>
  <si>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</si>
  <si>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</si>
  <si>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</si>
  <si>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</si>
  <si>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</si>
  <si>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</si>
  <si>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</si>
  <si>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</si>
  <si>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</si>
  <si>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</si>
  <si>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</si>
  <si>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</si>
  <si>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</si>
  <si>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</si>
  <si>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</si>
  <si>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</si>
  <si>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</si>
  <si>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</si>
  <si>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</si>
  <si>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</si>
  <si>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</si>
  <si>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</si>
  <si>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</si>
  <si>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</si>
  <si>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</si>
  <si>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</si>
  <si>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</si>
  <si>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</si>
  <si>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</si>
  <si>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</si>
  <si>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</si>
  <si>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</si>
  <si>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</si>
  <si>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</si>
  <si>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</si>
  <si>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</si>
  <si>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</si>
  <si>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</si>
  <si>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</si>
  <si>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</si>
  <si>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</si>
  <si>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</si>
  <si>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</si>
  <si>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</si>
  <si>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</si>
  <si>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</si>
  <si>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</si>
  <si>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</si>
  <si>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</si>
  <si>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</si>
  <si>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</si>
  <si>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</si>
  <si>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</si>
  <si>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</si>
  <si>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</si>
  <si>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</si>
  <si>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</si>
  <si>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</si>
  <si>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</si>
  <si>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</si>
  <si>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</si>
  <si>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</si>
  <si>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</si>
  <si>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</si>
  <si>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</si>
  <si>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</si>
  <si>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</si>
  <si>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</si>
  <si>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</si>
  <si>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</si>
  <si>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</si>
  <si>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</si>
  <si>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</si>
  <si>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</si>
  <si>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</si>
  <si>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</si>
  <si>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</si>
  <si>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</si>
  <si>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</si>
  <si>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</si>
  <si>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</si>
  <si>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</si>
  <si>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</si>
  <si>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</si>
  <si>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</si>
  <si>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</si>
  <si>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</si>
  <si>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</si>
  <si>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</si>
  <si>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</si>
  <si>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</si>
  <si>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</si>
  <si>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</si>
  <si>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</si>
  <si>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</si>
  <si>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</si>
  <si>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</si>
  <si>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</si>
  <si>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</si>
  <si>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</si>
  <si>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</si>
  <si>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</si>
  <si>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</si>
  <si>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</si>
  <si>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</si>
  <si>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</si>
  <si>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</si>
  <si>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</si>
  <si>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</si>
  <si>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</si>
  <si>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</si>
  <si>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</si>
  <si>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</si>
  <si>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</si>
  <si>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</si>
  <si>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</si>
  <si>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</si>
  <si>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</si>
  <si>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</si>
  <si>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</si>
  <si>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</si>
  <si>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</si>
  <si>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</si>
  <si>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</si>
  <si>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</si>
  <si>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</si>
  <si>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</si>
  <si>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</si>
  <si>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</si>
  <si>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</si>
  <si>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</si>
  <si>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</si>
  <si>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</si>
  <si>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</si>
  <si>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</si>
  <si>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</si>
  <si>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</si>
  <si>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</si>
  <si>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</si>
  <si>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</si>
  <si>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</si>
  <si>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</si>
  <si>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</si>
  <si>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</si>
  <si>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</si>
  <si>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</si>
  <si>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</si>
  <si>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</si>
  <si>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</si>
  <si>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</si>
  <si>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</si>
  <si>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</si>
  <si>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</si>
  <si>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</si>
  <si>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</si>
  <si>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</si>
  <si>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</si>
  <si>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</si>
  <si>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</si>
  <si>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</si>
  <si>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</si>
  <si>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</si>
  <si>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</si>
  <si>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</si>
  <si>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</si>
  <si>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</si>
  <si>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</si>
  <si>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</si>
  <si>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</si>
  <si>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</si>
  <si>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</si>
  <si>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</si>
  <si>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</si>
  <si>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</si>
  <si>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</si>
  <si>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</si>
  <si>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</si>
  <si>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</si>
  <si>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</si>
  <si>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</si>
  <si>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</si>
  <si>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</si>
  <si>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</si>
  <si>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</si>
  <si>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</si>
  <si>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</si>
  <si>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</si>
  <si>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</si>
  <si>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</si>
  <si>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</si>
  <si>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</si>
  <si>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</si>
  <si>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</si>
  <si>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</si>
  <si>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</si>
  <si>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</si>
  <si>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</si>
  <si>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</si>
  <si>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</si>
  <si>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</si>
  <si>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</si>
  <si>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</si>
  <si>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</si>
  <si>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</si>
  <si>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</si>
  <si>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</si>
  <si>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</si>
  <si>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</si>
  <si>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</si>
  <si>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</si>
  <si>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</si>
  <si>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</si>
  <si>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</si>
  <si>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</si>
  <si>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</si>
  <si>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</si>
  <si>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</si>
  <si>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</si>
  <si>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</si>
  <si>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</si>
  <si>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</si>
  <si>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</si>
  <si>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</si>
  <si>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</si>
  <si>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</si>
  <si>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</si>
  <si>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</si>
  <si>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</si>
  <si>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</si>
  <si>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</si>
  <si>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</si>
  <si>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</si>
  <si>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</si>
  <si>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</si>
  <si>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</si>
  <si>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</si>
  <si>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</si>
  <si>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</si>
  <si>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</si>
  <si>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</si>
  <si>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</si>
  <si>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</si>
  <si>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</si>
  <si>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</si>
  <si>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</si>
  <si>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</si>
  <si>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</si>
  <si>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</si>
  <si>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</si>
  <si>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</si>
  <si>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</si>
  <si>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</si>
  <si>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</si>
  <si>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</si>
  <si>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</si>
  <si>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</si>
  <si>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</si>
  <si>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</si>
  <si>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</si>
  <si>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</si>
  <si>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</si>
  <si>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</si>
  <si>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</si>
  <si>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</si>
  <si>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</si>
  <si>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</si>
  <si>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</si>
  <si>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</si>
  <si>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</si>
  <si>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</si>
  <si>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</si>
  <si>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</si>
  <si>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</si>
  <si>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</si>
  <si>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</si>
  <si>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</si>
  <si>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</si>
  <si>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</si>
  <si>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</si>
  <si>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</si>
  <si>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</si>
  <si>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</si>
  <si>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</si>
  <si>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</si>
  <si>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</si>
  <si>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</si>
  <si>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</si>
  <si>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</si>
  <si>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</si>
  <si>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</si>
  <si>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</si>
  <si>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</si>
  <si>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</si>
  <si>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</si>
  <si>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</si>
  <si>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</si>
  <si>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</si>
  <si>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</si>
  <si>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</si>
  <si>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</si>
  <si>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</si>
  <si>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</si>
  <si>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</si>
  <si>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</si>
  <si>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</si>
  <si>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</si>
  <si>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</si>
  <si>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</si>
  <si>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</si>
  <si>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</si>
  <si>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</si>
  <si>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</si>
  <si>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</si>
  <si>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</si>
  <si>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</si>
  <si>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</si>
  <si>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</si>
  <si>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</si>
  <si>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</si>
  <si>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</si>
  <si>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</si>
  <si>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</si>
  <si>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</si>
  <si>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</si>
  <si>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</si>
  <si>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</si>
  <si>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</si>
  <si>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</si>
  <si>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</si>
  <si>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</si>
  <si>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</si>
  <si>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</si>
  <si>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</si>
  <si>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</si>
  <si>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</si>
  <si>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</si>
  <si>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</si>
  <si>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</si>
  <si>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</si>
  <si>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</si>
  <si>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</si>
  <si>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</si>
  <si>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</si>
  <si>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</si>
  <si>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</si>
  <si>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</si>
  <si>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</si>
  <si>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</si>
  <si>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</si>
  <si>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</si>
  <si>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</si>
  <si>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</si>
  <si>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</si>
  <si>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</si>
  <si>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</si>
  <si>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</si>
  <si>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</si>
  <si>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</si>
  <si>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</si>
  <si>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</si>
  <si>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</si>
  <si>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</si>
  <si>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</si>
  <si>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</si>
  <si>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</si>
  <si>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</si>
  <si>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</si>
  <si>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</si>
  <si>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</si>
  <si>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</si>
  <si>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</si>
  <si>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</si>
  <si>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</si>
  <si>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</si>
  <si>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</si>
  <si>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</si>
  <si>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</si>
  <si>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</si>
  <si>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</si>
  <si>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</si>
  <si>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</si>
  <si>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</si>
  <si>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</si>
  <si>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</si>
  <si>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</si>
  <si>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</si>
  <si>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</si>
  <si>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</si>
  <si>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</si>
  <si>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</si>
  <si>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</si>
  <si>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</si>
  <si>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</si>
  <si>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</si>
  <si>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</si>
  <si>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</si>
  <si>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</si>
  <si>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</si>
  <si>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</si>
  <si>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</si>
  <si>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</si>
  <si>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</si>
  <si>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</si>
  <si>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</si>
  <si>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</si>
  <si>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</si>
  <si>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</si>
  <si>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</si>
  <si>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</si>
  <si>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</si>
  <si>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</si>
  <si>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</si>
  <si>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</si>
  <si>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</si>
  <si>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</si>
  <si>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</si>
  <si>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</si>
  <si>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</si>
  <si>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</si>
  <si>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</si>
  <si>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</si>
  <si>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</si>
  <si>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</si>
  <si>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</si>
  <si>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</si>
  <si>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</si>
  <si>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</si>
  <si>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</si>
  <si>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</si>
  <si>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</si>
  <si>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</si>
  <si>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</si>
  <si>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</si>
  <si>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</si>
  <si>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</si>
  <si>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</si>
  <si>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</si>
  <si>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</si>
  <si>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</si>
  <si>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</si>
  <si>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</si>
  <si>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</si>
  <si>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</si>
  <si>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</si>
  <si>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</si>
  <si>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</si>
  <si>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</si>
  <si>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</si>
  <si>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</si>
  <si>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</si>
  <si>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</si>
  <si>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</si>
  <si>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</si>
  <si>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</si>
  <si>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</si>
  <si>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</si>
  <si>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</si>
  <si>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</si>
  <si>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</si>
  <si>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</si>
  <si>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</si>
  <si>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</si>
  <si>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</si>
  <si>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</si>
  <si>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</si>
  <si>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</si>
  <si>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</si>
  <si>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</si>
  <si>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</si>
  <si>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</si>
  <si>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</si>
  <si>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</si>
  <si>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</si>
  <si>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</si>
  <si>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</si>
  <si>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</si>
  <si>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</si>
  <si>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</si>
  <si>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</si>
  <si>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</si>
  <si>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</si>
  <si>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</si>
  <si>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</si>
  <si>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</si>
  <si>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</si>
  <si>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</si>
  <si>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</si>
  <si>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</si>
  <si>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</si>
  <si>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</si>
  <si>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</si>
  <si>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</si>
  <si>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</si>
  <si>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</si>
  <si>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</si>
  <si>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</si>
  <si>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</si>
  <si>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</si>
  <si>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</si>
  <si>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</si>
  <si>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</si>
  <si>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</si>
  <si>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</si>
  <si>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</si>
  <si>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</si>
  <si>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</si>
  <si>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</si>
  <si>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</si>
  <si>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</si>
  <si>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</si>
  <si>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</si>
  <si>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</si>
  <si>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</si>
  <si>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</si>
  <si>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</si>
  <si>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</si>
  <si>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</si>
  <si>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</si>
  <si>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</si>
  <si>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</si>
  <si>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</si>
  <si>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</si>
  <si>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</si>
  <si>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</si>
  <si>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</si>
  <si>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</si>
  <si>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</si>
  <si>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</si>
  <si>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</si>
  <si>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</si>
  <si>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</si>
  <si>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</si>
  <si>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</si>
  <si>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</si>
  <si>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</si>
  <si>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</si>
  <si>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</si>
  <si>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</si>
  <si>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</si>
  <si>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</si>
  <si>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</si>
  <si>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</si>
  <si>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</si>
  <si>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</si>
  <si>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</si>
  <si>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</si>
  <si>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</si>
  <si>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</si>
  <si>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</si>
  <si>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</si>
  <si>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</si>
  <si>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</si>
  <si>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</si>
  <si>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</si>
  <si>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</si>
  <si>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</si>
  <si>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</si>
  <si>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</si>
  <si>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</si>
  <si>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</si>
  <si>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</si>
  <si>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</si>
  <si>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</si>
  <si>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</si>
  <si>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</si>
  <si>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</si>
  <si>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</si>
  <si>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</si>
  <si>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</si>
  <si>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</si>
  <si>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</si>
  <si>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</si>
  <si>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</si>
  <si>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</si>
  <si>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</si>
  <si>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</si>
  <si>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</si>
  <si>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</si>
  <si>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</si>
  <si>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</si>
  <si>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</si>
  <si>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</si>
  <si>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</si>
  <si>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</si>
  <si>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</si>
  <si>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</si>
  <si>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</si>
  <si>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</si>
  <si>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</si>
  <si>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</si>
  <si>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</si>
  <si>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</si>
  <si>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</si>
  <si>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</si>
  <si>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</si>
  <si>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</si>
  <si>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</si>
  <si>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</si>
  <si>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</si>
  <si>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</si>
  <si>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</si>
  <si>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</si>
  <si>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</si>
  <si>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</si>
  <si>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</si>
  <si>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</si>
  <si>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</si>
  <si>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</si>
  <si>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</si>
  <si>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</si>
  <si>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</si>
  <si>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</si>
  <si>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</si>
  <si>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</si>
  <si>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</si>
  <si>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</si>
  <si>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</si>
  <si>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</si>
  <si>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</si>
  <si>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</si>
  <si>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</si>
  <si>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</si>
  <si>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</si>
  <si>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</si>
  <si>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</si>
  <si>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</si>
  <si>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</si>
  <si>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</si>
  <si>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</si>
  <si>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</si>
  <si>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</si>
  <si>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</si>
  <si>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</si>
  <si>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</si>
  <si>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</si>
  <si>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</si>
  <si>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</si>
  <si>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</si>
  <si>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</si>
  <si>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</si>
  <si>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</si>
  <si>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</si>
  <si>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</si>
  <si>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</si>
  <si>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</si>
  <si>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</si>
  <si>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</si>
  <si>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</si>
  <si>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</si>
  <si>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</si>
  <si>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</si>
  <si>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</si>
  <si>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</si>
  <si>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</si>
  <si>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</si>
  <si>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</si>
  <si>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</si>
  <si>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</si>
  <si>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</si>
  <si>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</si>
  <si>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</si>
  <si>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</si>
  <si>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</si>
  <si>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</si>
  <si>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</si>
  <si>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</si>
  <si>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</si>
  <si>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</si>
  <si>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</si>
  <si>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</si>
  <si>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</si>
  <si>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</si>
  <si>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</si>
  <si>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</si>
  <si>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</si>
  <si>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</si>
  <si>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</si>
  <si>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</si>
  <si>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</si>
  <si>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</si>
  <si>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</si>
  <si>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</si>
  <si>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</si>
  <si>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</si>
  <si>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</si>
  <si>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</si>
  <si>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</si>
  <si>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</si>
  <si>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</si>
  <si>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</si>
  <si>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</si>
  <si>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</si>
  <si>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</si>
  <si>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</si>
  <si>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</si>
  <si>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</si>
  <si>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</si>
  <si>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</si>
  <si>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</si>
  <si>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</si>
  <si>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</si>
  <si>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</si>
  <si>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</si>
  <si>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</si>
  <si>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</si>
  <si>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</si>
  <si>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</si>
  <si>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</si>
  <si>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</si>
  <si>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</si>
  <si>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</si>
  <si>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</si>
  <si>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</si>
  <si>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</si>
  <si>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</si>
  <si>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</si>
  <si>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</si>
  <si>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</si>
  <si>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</si>
  <si>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</si>
  <si>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</si>
  <si>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</si>
  <si>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</si>
  <si>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</si>
  <si>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</si>
  <si>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</si>
  <si>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</si>
  <si>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</si>
  <si>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</si>
  <si>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</si>
  <si>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</si>
  <si>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</si>
  <si>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</si>
  <si>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</si>
  <si>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</si>
  <si>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</si>
  <si>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</si>
  <si>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</si>
  <si>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</si>
  <si>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</si>
  <si>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</si>
  <si>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</si>
  <si>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</si>
  <si>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</si>
  <si>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</si>
  <si>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</si>
  <si>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</si>
  <si>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</si>
  <si>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</si>
  <si>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</si>
  <si>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</si>
  <si>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</si>
  <si>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</si>
  <si>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</si>
  <si>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</si>
  <si>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</si>
  <si>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</si>
  <si>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</si>
  <si>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</si>
  <si>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</si>
  <si>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</si>
  <si>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</si>
  <si>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</si>
  <si>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</si>
  <si>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</si>
  <si>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</si>
  <si>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</si>
  <si>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</si>
  <si>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</si>
  <si>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</si>
  <si>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</si>
  <si>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</si>
  <si>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</si>
  <si>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</si>
  <si>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</si>
  <si>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</si>
  <si>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</si>
  <si>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</si>
  <si>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</si>
  <si>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</si>
  <si>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</si>
  <si>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</si>
  <si>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</si>
  <si>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</si>
  <si>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</si>
  <si>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</si>
  <si>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</si>
  <si>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</si>
  <si>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</si>
  <si>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</si>
  <si>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</si>
  <si>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</si>
  <si>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</si>
  <si>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</si>
  <si>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</si>
  <si>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</si>
  <si>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</si>
  <si>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</si>
  <si>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</si>
  <si>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</si>
  <si>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</si>
  <si>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</si>
  <si>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</si>
  <si>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</si>
  <si>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</si>
  <si>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</si>
  <si>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</si>
  <si>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</si>
  <si>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</si>
  <si>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</si>
  <si>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</si>
  <si>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</si>
  <si>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</si>
  <si>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</si>
  <si>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</si>
  <si>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</si>
  <si>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</si>
  <si>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</si>
  <si>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</si>
  <si>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</si>
  <si>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</si>
  <si>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</si>
  <si>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</si>
  <si>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</si>
  <si>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</si>
  <si>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</si>
  <si>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</si>
  <si>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</si>
  <si>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</si>
  <si>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</si>
  <si>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</si>
  <si>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</si>
  <si>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</si>
  <si>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</si>
  <si>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</si>
  <si>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</si>
  <si>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</si>
  <si>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</si>
  <si>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</si>
  <si>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</si>
  <si>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</si>
  <si>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</si>
  <si>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</si>
  <si>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</si>
  <si>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</si>
  <si>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</si>
  <si>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</si>
  <si>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</si>
  <si>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</si>
  <si>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</si>
  <si>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</si>
  <si>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</si>
  <si>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</si>
  <si>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</si>
  <si>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</si>
  <si>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</si>
  <si>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</si>
  <si>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</si>
  <si>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</si>
  <si>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</si>
  <si>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</si>
  <si>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</si>
  <si>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</si>
  <si>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</si>
  <si>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</si>
  <si>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</si>
  <si>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</si>
  <si>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</si>
  <si>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</si>
  <si>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</si>
  <si>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</si>
  <si>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</si>
  <si>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</si>
  <si>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</si>
  <si>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</si>
  <si>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</si>
  <si>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</si>
  <si>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</si>
  <si>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</si>
  <si>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</si>
  <si>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</si>
  <si>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</si>
  <si>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</si>
  <si>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</si>
  <si>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</si>
  <si>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</si>
  <si>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</si>
  <si>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</si>
  <si>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</si>
  <si>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</si>
  <si>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</si>
  <si>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</si>
  <si>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</si>
  <si>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</si>
  <si>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</si>
  <si>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</si>
  <si>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</si>
  <si>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</si>
  <si>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</si>
  <si>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</si>
  <si>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</si>
  <si>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</si>
  <si>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</si>
  <si>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</si>
  <si>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</si>
  <si>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</si>
  <si>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</si>
  <si>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</si>
  <si>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</si>
  <si>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</si>
  <si>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</si>
  <si>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</si>
  <si>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</si>
  <si>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</si>
  <si>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</si>
  <si>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</si>
  <si>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</si>
  <si>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</si>
  <si>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</si>
  <si>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</si>
  <si>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</si>
  <si>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</si>
  <si>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</si>
  <si>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</si>
  <si>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</si>
  <si>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</si>
  <si>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</si>
  <si>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</si>
  <si>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</si>
  <si>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</si>
  <si>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</si>
  <si>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</si>
  <si>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</si>
  <si>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</si>
  <si>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</si>
  <si>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</si>
  <si>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</si>
  <si>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</si>
  <si>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</si>
  <si>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</si>
  <si>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</si>
  <si>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</si>
  <si>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</si>
  <si>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</si>
  <si>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</si>
  <si>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</si>
  <si>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</si>
  <si>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</si>
  <si>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</si>
  <si>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</si>
  <si>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</si>
  <si>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</si>
  <si>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</si>
  <si>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</si>
  <si>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</si>
  <si>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</si>
  <si>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</si>
  <si>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</si>
  <si>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</si>
  <si>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</si>
  <si>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</si>
  <si>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</si>
  <si>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</si>
  <si>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</si>
  <si>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</si>
  <si>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</si>
  <si>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</si>
  <si>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</si>
  <si>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</si>
  <si>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</si>
  <si>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</si>
  <si>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</si>
  <si>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</si>
  <si>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</si>
  <si>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</si>
  <si>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</si>
  <si>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</si>
  <si>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</si>
  <si>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</si>
  <si>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</si>
  <si>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</si>
  <si>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</si>
  <si>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</si>
  <si>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</si>
  <si>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</si>
  <si>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</si>
  <si>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</si>
  <si>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</si>
  <si>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</si>
  <si>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</si>
  <si>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</si>
  <si>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</si>
  <si>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</si>
  <si>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</si>
  <si>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</si>
  <si>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</si>
  <si>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</si>
  <si>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</si>
  <si>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</si>
  <si>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</si>
  <si>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</si>
  <si>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</si>
  <si>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</si>
  <si>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</si>
  <si>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</si>
  <si>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</si>
  <si>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</si>
  <si>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</si>
  <si>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</si>
  <si>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</si>
  <si>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</si>
  <si>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</si>
  <si>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</si>
  <si>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</si>
  <si>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</si>
  <si>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</si>
  <si>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</si>
  <si>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</si>
  <si>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</si>
  <si>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</si>
  <si>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</si>
  <si>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</si>
  <si>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</si>
  <si>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</si>
  <si>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</si>
  <si>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</si>
  <si>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</si>
  <si>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</si>
  <si>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</si>
  <si>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</si>
  <si>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</si>
  <si>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</si>
  <si>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</si>
  <si>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</si>
  <si>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</si>
  <si>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</si>
  <si>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</si>
  <si>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</si>
  <si>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</si>
  <si>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</si>
  <si>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</si>
  <si>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</si>
  <si>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</si>
  <si>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</si>
  <si>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</si>
  <si>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</si>
  <si>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</si>
  <si>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</si>
  <si>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</si>
  <si>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</si>
  <si>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</si>
  <si>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</si>
  <si>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</si>
  <si>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</si>
  <si>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</si>
  <si>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</si>
  <si>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</si>
  <si>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</si>
  <si>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</si>
  <si>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</si>
  <si>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</si>
  <si>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</si>
  <si>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</si>
  <si>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</si>
  <si>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</si>
  <si>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</si>
  <si>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</si>
  <si>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</si>
  <si>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</si>
  <si>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</si>
  <si>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</si>
  <si>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</si>
  <si>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</si>
  <si>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</si>
  <si>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</si>
  <si>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</si>
  <si>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</si>
  <si>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</si>
  <si>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</si>
  <si>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</si>
  <si>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</si>
  <si>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</si>
  <si>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</si>
  <si>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</si>
  <si>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</si>
  <si>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</si>
  <si>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</si>
  <si>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</si>
  <si>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</si>
  <si>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</si>
  <si>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</si>
  <si>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</si>
  <si>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</si>
  <si>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</si>
  <si>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</si>
  <si>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</si>
  <si>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</si>
  <si>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</si>
  <si>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</si>
  <si>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</si>
  <si>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</si>
  <si>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</si>
  <si>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</si>
  <si>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</si>
  <si>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</si>
  <si>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</si>
  <si>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</si>
  <si>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</si>
  <si>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</si>
  <si>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</si>
  <si>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</si>
  <si>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</si>
  <si>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</si>
  <si>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</si>
  <si>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</si>
  <si>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</si>
  <si>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</si>
  <si>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</si>
  <si>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</si>
  <si>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</si>
  <si>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</si>
  <si>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</si>
  <si>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</si>
  <si>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</si>
  <si>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</si>
  <si>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</si>
  <si>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</si>
  <si>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</si>
  <si>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</si>
  <si>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</si>
  <si>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</si>
  <si>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</si>
  <si>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</si>
  <si>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</si>
  <si>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</si>
  <si>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</si>
  <si>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</si>
  <si>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</si>
  <si>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</si>
  <si>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</si>
  <si>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</si>
  <si>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</si>
  <si>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</si>
  <si>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</si>
  <si>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</si>
  <si>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</si>
  <si>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</si>
  <si>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</si>
  <si>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</si>
  <si>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</si>
  <si>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</si>
  <si>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</si>
  <si>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</si>
  <si>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</si>
  <si>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</si>
  <si>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</si>
  <si>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</si>
  <si>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</si>
  <si>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</si>
  <si>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</si>
  <si>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</si>
  <si>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</si>
  <si>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</si>
  <si>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</si>
  <si>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</si>
  <si>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</si>
  <si>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</si>
  <si>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</si>
  <si>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</si>
  <si>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</si>
  <si>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</si>
  <si>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</si>
  <si>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</si>
  <si>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</si>
  <si>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</si>
  <si>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</si>
  <si>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</si>
  <si>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</si>
  <si>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</si>
  <si>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</si>
  <si>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</si>
  <si>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</si>
  <si>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</si>
  <si>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</si>
  <si>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</si>
  <si>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</si>
  <si>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</si>
  <si>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</si>
  <si>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</si>
  <si>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</si>
  <si>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</si>
  <si>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</si>
  <si>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</si>
  <si>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</si>
  <si>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</si>
  <si>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</si>
  <si>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</si>
  <si>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</si>
  <si>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</si>
  <si>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</si>
  <si>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</si>
  <si>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</si>
  <si>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</si>
  <si>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</si>
  <si>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</si>
  <si>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</si>
  <si>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</si>
  <si>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</si>
  <si>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</si>
  <si>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</si>
  <si>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</si>
  <si>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</si>
  <si>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</si>
  <si>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</si>
  <si>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</si>
  <si>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</si>
  <si>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</si>
  <si>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</si>
  <si>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</si>
  <si>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</si>
  <si>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</si>
  <si>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</si>
  <si>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</si>
  <si>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</si>
  <si>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</si>
  <si>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</si>
  <si>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</si>
  <si>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</si>
  <si>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</si>
  <si>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</si>
  <si>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</si>
  <si>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</si>
  <si>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</si>
  <si>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</si>
  <si>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</si>
  <si>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</si>
  <si>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</si>
  <si>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</si>
  <si>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</si>
  <si>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</si>
  <si>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</si>
  <si>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</si>
  <si>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</si>
  <si>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</si>
  <si>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</si>
  <si>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</si>
  <si>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</si>
  <si>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</si>
  <si>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</si>
  <si>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</si>
  <si>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</si>
  <si>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</si>
  <si>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</si>
  <si>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</si>
  <si>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</si>
  <si>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</si>
  <si>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</si>
  <si>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</si>
  <si>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</si>
  <si>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</si>
  <si>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</si>
  <si>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</si>
  <si>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</si>
  <si>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</si>
  <si>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</si>
  <si>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</si>
  <si>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</si>
  <si>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</si>
  <si>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</si>
  <si>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</si>
  <si>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</si>
  <si>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</si>
  <si>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</si>
  <si>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</si>
  <si>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</si>
  <si>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</si>
  <si>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</si>
  <si>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</si>
  <si>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</si>
  <si>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</si>
  <si>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</si>
  <si>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</si>
  <si>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</si>
  <si>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</si>
  <si>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</si>
  <si>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</si>
  <si>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</si>
  <si>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</si>
  <si>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</si>
  <si>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</si>
  <si>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</si>
  <si>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</si>
  <si>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</si>
  <si>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</si>
  <si>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</si>
  <si>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</si>
  <si>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</si>
  <si>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</si>
  <si>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</si>
  <si>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</si>
  <si>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</si>
  <si>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</si>
  <si>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</si>
  <si>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</si>
  <si>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</si>
  <si>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</si>
  <si>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</si>
  <si>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</si>
  <si>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</si>
  <si>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</si>
  <si>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</si>
  <si>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</si>
  <si>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</si>
  <si>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</si>
  <si>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</si>
  <si>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</si>
  <si>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</si>
  <si>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</si>
  <si>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</si>
  <si>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</si>
  <si>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</si>
  <si>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</si>
  <si>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</si>
  <si>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</si>
  <si>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</si>
  <si>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</si>
  <si>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</si>
  <si>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</si>
  <si>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</si>
  <si>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</si>
  <si>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</si>
  <si>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</si>
  <si>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</si>
  <si>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</si>
  <si>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</si>
  <si>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</si>
  <si>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</si>
  <si>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</si>
  <si>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</si>
  <si>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</si>
  <si>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</si>
  <si>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</si>
  <si>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</si>
  <si>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</si>
  <si>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</si>
  <si>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</si>
  <si>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</si>
  <si>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</si>
  <si>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</si>
  <si>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</si>
  <si>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</si>
  <si>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</si>
  <si>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</si>
  <si>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</si>
  <si>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</si>
  <si>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</si>
  <si>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</si>
  <si>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</si>
  <si>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</si>
  <si>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</si>
  <si>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</si>
  <si>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</si>
  <si>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</si>
  <si>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</si>
  <si>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</si>
  <si>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</si>
  <si>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</si>
  <si>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</si>
  <si>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</si>
  <si>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</si>
  <si>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</si>
  <si>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</si>
  <si>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</si>
  <si>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</si>
  <si>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</si>
  <si>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</si>
  <si>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</si>
  <si>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</si>
  <si>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</si>
  <si>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</si>
  <si>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</si>
  <si>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</si>
  <si>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</si>
  <si>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</si>
  <si>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</si>
  <si>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</si>
  <si>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</si>
  <si>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</si>
  <si>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</si>
  <si>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</si>
  <si>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</si>
  <si>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</si>
  <si>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</si>
  <si>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</si>
  <si>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</si>
  <si>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</si>
  <si>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</si>
  <si>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</si>
  <si>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</si>
  <si>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</si>
  <si>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</si>
  <si>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</si>
  <si>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</si>
  <si>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</si>
  <si>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</si>
  <si>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</si>
  <si>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</si>
  <si>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</si>
  <si>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</si>
  <si>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</si>
  <si>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</si>
  <si>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</si>
  <si>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</si>
  <si>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</si>
  <si>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</si>
  <si>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</si>
  <si>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</si>
  <si>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</si>
  <si>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</si>
  <si>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</si>
  <si>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</si>
  <si>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</si>
  <si>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</si>
  <si>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</si>
  <si>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</si>
  <si>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</si>
  <si>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</si>
  <si>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</si>
  <si>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</si>
  <si>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</si>
  <si>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</si>
  <si>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</si>
  <si>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</si>
  <si>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</si>
  <si>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</si>
  <si>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</si>
  <si>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</si>
  <si>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</si>
  <si>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</si>
  <si>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</si>
  <si>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</si>
  <si>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</si>
  <si>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</si>
  <si>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</si>
  <si>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</si>
  <si>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</si>
  <si>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</si>
  <si>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</si>
  <si>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</si>
  <si>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</si>
  <si>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</si>
  <si>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</si>
  <si>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</si>
  <si>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</si>
  <si>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</si>
  <si>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</si>
  <si>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</si>
  <si>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</si>
  <si>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</si>
  <si>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</si>
  <si>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</si>
  <si>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</si>
  <si>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</si>
  <si>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</si>
  <si>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</si>
  <si>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</si>
  <si>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</si>
  <si>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</si>
  <si>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</si>
  <si>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</si>
  <si>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</si>
  <si>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</si>
  <si>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</si>
  <si>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</si>
  <si>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</si>
  <si>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</si>
  <si>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</si>
  <si>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</si>
  <si>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</si>
  <si>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</si>
  <si>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</si>
  <si>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</si>
  <si>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</si>
  <si>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</si>
  <si>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</si>
  <si>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</si>
  <si>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</si>
  <si>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</si>
  <si>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</si>
  <si>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</si>
  <si>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</si>
  <si>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</si>
  <si>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</si>
  <si>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</si>
  <si>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</si>
  <si>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</si>
  <si>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</si>
  <si>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</si>
  <si>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</si>
  <si>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</si>
  <si>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</si>
  <si>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</si>
  <si>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</si>
  <si>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</si>
  <si>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</si>
  <si>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</si>
  <si>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</si>
  <si>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</si>
  <si>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</si>
  <si>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</si>
  <si>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</si>
  <si>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</si>
  <si>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</si>
  <si>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</si>
  <si>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</si>
  <si>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</si>
  <si>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</si>
  <si>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</si>
  <si>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</si>
  <si>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</si>
  <si>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</si>
  <si>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</si>
  <si>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</si>
  <si>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</si>
  <si>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</si>
  <si>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</si>
  <si>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</si>
  <si>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</si>
  <si>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</si>
  <si>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</si>
  <si>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</si>
  <si>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</si>
  <si>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</si>
  <si>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</si>
  <si>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</si>
  <si>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</si>
  <si>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</si>
  <si>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</si>
  <si>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</si>
  <si>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</si>
  <si>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</si>
  <si>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</si>
  <si>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</si>
  <si>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</si>
  <si>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</si>
  <si>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</si>
  <si>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</si>
  <si>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</si>
  <si>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</si>
  <si>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</si>
  <si>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</si>
  <si>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</si>
  <si>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</si>
  <si>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</si>
  <si>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</si>
  <si>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</si>
  <si>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</si>
  <si>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</si>
  <si>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</si>
  <si>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</si>
  <si>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</si>
  <si>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</si>
  <si>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</si>
  <si>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</si>
  <si>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</si>
  <si>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</si>
  <si>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</si>
  <si>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</si>
  <si>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</si>
  <si>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</si>
  <si>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</si>
  <si>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</si>
  <si>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</si>
  <si>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</si>
  <si>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</si>
  <si>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</si>
  <si>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</si>
  <si>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</si>
  <si>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</si>
  <si>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</si>
  <si>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</si>
  <si>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</si>
  <si>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</si>
  <si>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</si>
  <si>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</si>
  <si>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</si>
  <si>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</si>
  <si>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</si>
  <si>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</si>
  <si>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</si>
  <si>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</si>
  <si>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</si>
  <si>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</si>
  <si>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</si>
  <si>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</si>
  <si>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</si>
  <si>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</si>
  <si>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</si>
  <si>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</si>
  <si>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</si>
  <si>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</si>
  <si>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</si>
  <si>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</si>
  <si>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</si>
  <si>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</si>
  <si>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</si>
  <si>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</si>
  <si>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</si>
  <si>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</si>
  <si>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</si>
  <si>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</si>
  <si>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</si>
  <si>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</si>
  <si>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</si>
  <si>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</si>
  <si>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</si>
  <si>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</si>
  <si>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</si>
  <si>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</si>
  <si>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</si>
  <si>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</si>
  <si>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</si>
  <si>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</si>
  <si>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</si>
  <si>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</si>
  <si>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</si>
  <si>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</si>
  <si>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</si>
  <si>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</si>
  <si>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</si>
  <si>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</si>
  <si>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</si>
  <si>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</si>
  <si>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</si>
  <si>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</si>
  <si>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</si>
  <si>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</si>
  <si>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</si>
  <si>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</si>
  <si>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</si>
  <si>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</si>
  <si>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</si>
  <si>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</si>
  <si>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</si>
  <si>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</si>
  <si>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</si>
  <si>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</si>
  <si>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</si>
  <si>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</si>
  <si>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</si>
  <si>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</si>
  <si>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</si>
  <si>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</si>
  <si>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</si>
  <si>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</si>
  <si>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</si>
  <si>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</si>
  <si>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</si>
  <si>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</si>
  <si>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</si>
  <si>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</si>
  <si>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</si>
  <si>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</si>
  <si>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</si>
  <si>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</si>
  <si>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</si>
  <si>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</si>
  <si>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</si>
  <si>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</si>
  <si>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</si>
  <si>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</si>
  <si>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</si>
  <si>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</si>
  <si>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</si>
  <si>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</si>
  <si>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</si>
  <si>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</si>
  <si>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</si>
  <si>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</si>
  <si>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</si>
  <si>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</si>
  <si>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</si>
  <si>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</si>
  <si>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</si>
  <si>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</si>
  <si>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</si>
  <si>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</si>
  <si>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</si>
  <si>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</si>
  <si>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</si>
  <si>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</si>
  <si>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</si>
  <si>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</si>
  <si>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</si>
  <si>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</si>
  <si>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</si>
  <si>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</si>
  <si>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</si>
  <si>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</si>
  <si>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</si>
  <si>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</si>
  <si>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</si>
  <si>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</si>
  <si>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</si>
  <si>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</si>
  <si>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</si>
  <si>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</si>
  <si>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</si>
  <si>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</si>
  <si>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</si>
  <si>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</si>
  <si>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</si>
  <si>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</si>
  <si>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</si>
  <si>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</si>
  <si>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</si>
  <si>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</si>
  <si>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</si>
  <si>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</si>
  <si>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</si>
  <si>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</si>
  <si>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</si>
  <si>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</si>
  <si>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</si>
  <si>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</si>
  <si>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</si>
  <si>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</si>
  <si>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</si>
  <si>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</si>
  <si>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</si>
  <si>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</si>
  <si>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</si>
  <si>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</si>
  <si>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</si>
  <si>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</si>
  <si>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</si>
  <si>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</si>
  <si>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</si>
  <si>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</si>
  <si>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</si>
  <si>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</si>
  <si>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</si>
  <si>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</si>
  <si>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</si>
  <si>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</si>
  <si>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</si>
  <si>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</si>
  <si>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</si>
  <si>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</si>
  <si>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</si>
  <si>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</si>
  <si>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</si>
  <si>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</si>
  <si>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</si>
  <si>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</si>
  <si>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</si>
  <si>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</si>
  <si>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</si>
  <si>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</si>
  <si>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</si>
  <si>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</si>
  <si>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</si>
  <si>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</si>
  <si>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</si>
  <si>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</si>
  <si>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</si>
  <si>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</si>
  <si>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</si>
  <si>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</si>
  <si>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</si>
  <si>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</si>
  <si>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</si>
  <si>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</si>
  <si>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</si>
  <si>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</si>
  <si>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</si>
  <si>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</si>
  <si>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</si>
  <si>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</si>
  <si>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</si>
  <si>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</si>
  <si>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</si>
  <si>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</si>
  <si>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</si>
  <si>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</si>
  <si>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</si>
  <si>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</si>
  <si>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</si>
  <si>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</si>
  <si>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</si>
  <si>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</si>
  <si>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</si>
  <si>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</si>
  <si>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</si>
  <si>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</si>
  <si>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</si>
  <si>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</si>
  <si>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</si>
  <si>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</si>
  <si>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</si>
  <si>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</si>
  <si>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</si>
  <si>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</si>
  <si>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</si>
  <si>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</si>
  <si>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</si>
  <si>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</si>
  <si>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</si>
  <si>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</si>
  <si>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</si>
  <si>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</si>
  <si>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</si>
  <si>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</si>
  <si>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</si>
  <si>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</si>
  <si>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</si>
  <si>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</si>
  <si>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</si>
  <si>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</si>
  <si>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</si>
  <si>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</si>
  <si>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</si>
  <si>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</si>
  <si>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</si>
  <si>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</si>
  <si>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</si>
  <si>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</si>
  <si>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</si>
  <si>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</si>
  <si>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</si>
  <si>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</si>
  <si>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</si>
  <si>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</si>
  <si>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</si>
  <si>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</si>
  <si>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</si>
  <si>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</si>
  <si>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</si>
  <si>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</si>
  <si>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</si>
  <si>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</si>
  <si>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</si>
  <si>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</si>
  <si>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</si>
  <si>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</si>
  <si>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</si>
  <si>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</si>
  <si>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</si>
  <si>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</si>
  <si>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</si>
  <si>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</si>
  <si>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</si>
  <si>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</si>
  <si>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</si>
  <si>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</si>
  <si>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</si>
  <si>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</si>
  <si>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</si>
  <si>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</si>
  <si>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</si>
  <si>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</si>
  <si>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</si>
  <si>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</si>
  <si>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</si>
  <si>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</si>
  <si>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</si>
  <si>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</si>
  <si>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</si>
  <si>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</si>
  <si>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</si>
  <si>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</si>
  <si>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</si>
  <si>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</si>
  <si>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</si>
  <si>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</si>
  <si>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</si>
  <si>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</si>
  <si>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</si>
  <si>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</si>
  <si>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</si>
  <si>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</si>
  <si>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</si>
  <si>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</si>
  <si>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</si>
  <si>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</si>
  <si>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</si>
  <si>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</si>
  <si>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</si>
  <si>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</si>
  <si>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</si>
  <si>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</si>
  <si>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</si>
  <si>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</si>
  <si>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</si>
  <si>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</si>
  <si>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</si>
  <si>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</si>
  <si>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</si>
  <si>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</si>
  <si>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</si>
  <si>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</si>
  <si>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</si>
  <si>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</si>
  <si>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</si>
  <si>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</si>
  <si>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</si>
  <si>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</si>
  <si>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</si>
  <si>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</si>
  <si>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</si>
  <si>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</si>
  <si>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</si>
  <si>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</si>
  <si>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</si>
  <si>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</si>
  <si>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</si>
  <si>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</si>
  <si>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</si>
  <si>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</si>
  <si>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</si>
  <si>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</si>
  <si>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</si>
  <si>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</si>
  <si>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</si>
  <si>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</si>
  <si>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</si>
  <si>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</si>
  <si>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</si>
  <si>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</si>
  <si>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</si>
  <si>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</si>
  <si>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</si>
  <si>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</si>
  <si>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</si>
  <si>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</si>
  <si>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</si>
  <si>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</si>
  <si>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</si>
  <si>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</si>
  <si>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</si>
  <si>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</si>
  <si>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</si>
  <si>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</si>
  <si>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</si>
  <si>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</si>
  <si>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</si>
  <si>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</si>
  <si>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</si>
  <si>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</si>
  <si>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</si>
  <si>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</si>
  <si>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</si>
  <si>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</si>
  <si>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</si>
  <si>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</si>
  <si>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</si>
  <si>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</si>
  <si>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</si>
  <si>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</si>
  <si>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</si>
  <si>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</si>
  <si>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</si>
  <si>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</si>
  <si>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</si>
  <si>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</si>
  <si>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</si>
  <si>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</si>
  <si>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</si>
  <si>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</si>
  <si>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</si>
  <si>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</si>
  <si>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</si>
  <si>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</si>
  <si>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</si>
  <si>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</si>
  <si>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</si>
  <si>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</si>
  <si>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</si>
  <si>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</si>
  <si>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</si>
  <si>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</si>
  <si>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</si>
  <si>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</si>
  <si>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</si>
  <si>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</si>
  <si>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</si>
  <si>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</si>
  <si>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</si>
  <si>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</si>
  <si>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</si>
  <si>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</si>
  <si>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</si>
  <si>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</si>
  <si>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</si>
  <si>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</si>
  <si>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</si>
  <si>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</si>
  <si>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</si>
  <si>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</si>
  <si>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</si>
  <si>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</si>
  <si>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</si>
  <si>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</si>
  <si>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</si>
  <si>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</si>
  <si>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</si>
  <si>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</si>
  <si>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</si>
  <si>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</si>
  <si>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</si>
  <si>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</si>
  <si>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</si>
  <si>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</si>
  <si>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</si>
  <si>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</si>
  <si>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</si>
  <si>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</si>
  <si>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</si>
  <si>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</si>
  <si>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</si>
  <si>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</si>
  <si>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</si>
  <si>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</si>
  <si>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</si>
  <si>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</si>
  <si>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</si>
  <si>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</si>
  <si>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</si>
  <si>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</si>
  <si>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</si>
  <si>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</si>
  <si>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</si>
  <si>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</si>
  <si>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</si>
  <si>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</si>
  <si>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</si>
  <si>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</si>
  <si>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</si>
  <si>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</si>
  <si>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</si>
  <si>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</si>
  <si>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</si>
  <si>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</si>
  <si>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</si>
  <si>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</si>
  <si>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</si>
  <si>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</si>
  <si>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</si>
  <si>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</si>
  <si>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</si>
  <si>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</si>
  <si>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</si>
  <si>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</si>
  <si>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</si>
  <si>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</si>
  <si>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</si>
  <si>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</si>
  <si>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</si>
  <si>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</si>
  <si>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</si>
  <si>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</si>
  <si>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</si>
  <si>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</si>
  <si>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</si>
  <si>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</si>
  <si>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</si>
  <si>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</si>
  <si>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</si>
  <si>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</si>
  <si>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</si>
  <si>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</si>
  <si>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</si>
  <si>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</si>
  <si>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</si>
  <si>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</si>
  <si>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</si>
  <si>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</si>
  <si>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</si>
  <si>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</si>
  <si>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</si>
  <si>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</si>
  <si>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</si>
  <si>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</si>
  <si>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</si>
  <si>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</si>
  <si>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</si>
  <si>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</si>
  <si>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</si>
  <si>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</si>
  <si>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</si>
  <si>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</si>
  <si>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</si>
  <si>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</si>
  <si>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</si>
  <si>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</si>
  <si>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</si>
  <si>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</si>
  <si>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</si>
  <si>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</si>
  <si>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</si>
  <si>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</si>
  <si>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</si>
  <si>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</si>
  <si>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</si>
  <si>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</si>
  <si>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</si>
  <si>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</si>
  <si>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</si>
  <si>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</si>
  <si>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</si>
  <si>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</si>
  <si>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</si>
  <si>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</si>
  <si>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</si>
  <si>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</si>
  <si>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</si>
  <si>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</si>
  <si>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</si>
  <si>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</si>
  <si>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</si>
  <si>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</si>
  <si>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</si>
  <si>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</si>
  <si>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</si>
  <si>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</si>
  <si>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</si>
  <si>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</si>
  <si>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</si>
  <si>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</si>
  <si>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</si>
  <si>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</si>
  <si>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</si>
  <si>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</si>
  <si>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</si>
  <si>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</si>
  <si>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</si>
  <si>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</si>
  <si>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</si>
  <si>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</si>
  <si>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</si>
  <si>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</si>
  <si>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</si>
  <si>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</si>
  <si>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</si>
  <si>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</si>
  <si>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</si>
  <si>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</si>
  <si>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</si>
  <si>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</si>
  <si>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</si>
  <si>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</si>
  <si>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</si>
  <si>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</si>
  <si>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</si>
  <si>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</si>
  <si>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</si>
  <si>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</si>
  <si>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</si>
  <si>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</si>
  <si>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</si>
  <si>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</si>
  <si>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</si>
  <si>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</si>
  <si>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</si>
  <si>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</si>
  <si>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</si>
  <si>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</si>
  <si>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</si>
  <si>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</si>
  <si>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</si>
  <si>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</si>
  <si>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</si>
  <si>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</si>
  <si>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</si>
  <si>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</si>
  <si>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</si>
  <si>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</si>
  <si>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</si>
  <si>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</si>
  <si>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</si>
  <si>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</si>
  <si>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</si>
  <si>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</si>
  <si>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</si>
  <si>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</si>
  <si>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</si>
  <si>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</si>
  <si>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</si>
  <si>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</si>
  <si>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</si>
  <si>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</si>
  <si>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</si>
  <si>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</si>
  <si>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</si>
  <si>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</si>
  <si>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</si>
  <si>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</si>
  <si>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</si>
  <si>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</si>
  <si>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</si>
  <si>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</si>
  <si>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</si>
  <si>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</si>
  <si>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</si>
  <si>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</si>
  <si>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</si>
  <si>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</si>
  <si>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</si>
  <si>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</si>
  <si>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</si>
  <si>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</si>
  <si>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</si>
  <si>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</si>
  <si>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</si>
  <si>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</si>
  <si>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</si>
  <si>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</si>
  <si>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</si>
  <si>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</si>
  <si>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</si>
  <si>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</si>
  <si>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</si>
  <si>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</si>
  <si>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</si>
  <si>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</si>
  <si>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</si>
  <si>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</si>
  <si>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</si>
  <si>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</si>
  <si>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</si>
  <si>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</si>
  <si>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</si>
  <si>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</si>
  <si>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</si>
  <si>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</si>
  <si>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</si>
  <si>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</si>
  <si>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</si>
  <si>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</si>
  <si>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</si>
  <si>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</si>
  <si>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</si>
  <si>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</si>
  <si>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</si>
  <si>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</si>
  <si>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</si>
  <si>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</si>
  <si>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</si>
  <si>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</si>
  <si>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</si>
  <si>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</si>
  <si>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</si>
  <si>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</si>
  <si>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</si>
  <si>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</si>
  <si>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</si>
  <si>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</si>
  <si>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</si>
  <si>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</si>
  <si>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</si>
  <si>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</si>
  <si>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</si>
  <si>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</si>
  <si>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</si>
  <si>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</si>
  <si>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</si>
  <si>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</si>
  <si>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</si>
  <si>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</si>
  <si>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</si>
  <si>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</si>
  <si>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</si>
  <si>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</si>
  <si>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</si>
  <si>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</si>
  <si>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</si>
  <si>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</si>
  <si>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</si>
  <si>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</si>
  <si>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</si>
  <si>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</si>
  <si>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</si>
  <si>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</si>
  <si>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</si>
  <si>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</si>
  <si>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</si>
  <si>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</si>
  <si>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</si>
  <si>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</si>
  <si>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</si>
  <si>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</si>
  <si>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</si>
  <si>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</si>
  <si>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</si>
  <si>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</si>
  <si>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</si>
  <si>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</si>
  <si>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</si>
  <si>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</si>
  <si>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</si>
  <si>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</si>
  <si>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</si>
  <si>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</si>
  <si>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</si>
  <si>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</si>
  <si>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</si>
  <si>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</si>
  <si>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</si>
  <si>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</si>
  <si>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</si>
  <si>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</si>
  <si>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</si>
  <si>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</si>
  <si>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</si>
  <si>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</si>
  <si>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</si>
  <si>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</si>
  <si>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</si>
  <si>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</si>
  <si>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</si>
  <si>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</si>
  <si>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</si>
  <si>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</si>
  <si>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</si>
  <si>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</si>
  <si>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</si>
  <si>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</si>
  <si>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</si>
  <si>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</si>
  <si>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</si>
  <si>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</si>
  <si>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</si>
  <si>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</si>
  <si>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</si>
  <si>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</si>
  <si>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</si>
  <si>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</si>
  <si>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</si>
  <si>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</si>
  <si>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</si>
  <si>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</si>
  <si>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</si>
  <si>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</si>
  <si>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</si>
  <si>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</si>
  <si>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</si>
  <si>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</si>
  <si>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</si>
  <si>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</si>
  <si>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</si>
  <si>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</si>
  <si>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</si>
  <si>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</si>
  <si>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</si>
  <si>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</si>
  <si>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</si>
  <si>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</si>
  <si>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</si>
  <si>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</si>
  <si>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</si>
  <si>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</si>
  <si>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</si>
  <si>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</si>
  <si>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</si>
  <si>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</si>
  <si>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</si>
  <si>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</si>
  <si>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</si>
  <si>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</si>
  <si>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</si>
  <si>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</si>
  <si>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</si>
  <si>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</si>
  <si>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</si>
  <si>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</si>
  <si>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</si>
  <si>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</si>
  <si>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</si>
  <si>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</si>
  <si>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</si>
  <si>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</si>
  <si>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</si>
  <si>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</si>
  <si>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</si>
  <si>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</si>
  <si>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</si>
  <si>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</si>
  <si>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</si>
  <si>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</si>
  <si>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</si>
  <si>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</si>
  <si>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</si>
  <si>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</si>
  <si>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</si>
  <si>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</si>
  <si>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</si>
  <si>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</si>
  <si>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</si>
  <si>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</si>
  <si>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</si>
  <si>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</si>
  <si>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</si>
  <si>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</si>
  <si>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</si>
  <si>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</si>
  <si>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</si>
  <si>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</si>
  <si>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</si>
  <si>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</si>
  <si>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</si>
  <si>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</si>
  <si>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</si>
  <si>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</si>
  <si>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</si>
  <si>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</si>
  <si>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</si>
  <si>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</si>
  <si>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</si>
  <si>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</si>
  <si>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</si>
  <si>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</si>
  <si>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</si>
  <si>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</si>
  <si>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</si>
  <si>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</si>
  <si>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</si>
  <si>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</si>
  <si>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</si>
  <si>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</si>
  <si>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</si>
  <si>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</si>
  <si>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</si>
  <si>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</si>
  <si>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</si>
  <si>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</si>
  <si>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</si>
  <si>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</si>
  <si>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</si>
  <si>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</si>
  <si>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</si>
  <si>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</si>
  <si>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</si>
  <si>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</si>
  <si>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</si>
  <si>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</si>
  <si>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</si>
  <si>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</si>
  <si>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</si>
  <si>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</si>
  <si>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</si>
  <si>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</si>
  <si>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</si>
  <si>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</si>
  <si>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</si>
  <si>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</si>
  <si>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</si>
  <si>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</si>
  <si>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</si>
  <si>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</si>
  <si>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</si>
  <si>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</si>
  <si>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</si>
  <si>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</si>
  <si>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</si>
  <si>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</si>
  <si>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</si>
  <si>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</si>
  <si>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</si>
  <si>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</si>
  <si>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</si>
  <si>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</si>
  <si>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</si>
  <si>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</si>
  <si>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</si>
  <si>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</si>
  <si>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</si>
  <si>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</si>
  <si>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</si>
  <si>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</si>
  <si>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</si>
  <si>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</si>
  <si>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</si>
  <si>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</si>
  <si>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</si>
  <si>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</si>
  <si>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</si>
  <si>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</si>
  <si>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</si>
  <si>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</si>
  <si>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</si>
  <si>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</si>
  <si>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</si>
  <si>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</si>
  <si>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</si>
  <si>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</si>
  <si>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</si>
  <si>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</si>
  <si>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</si>
  <si>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</si>
  <si>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</si>
  <si>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</si>
  <si>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</si>
  <si>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</si>
  <si>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</si>
  <si>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</si>
  <si>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</si>
  <si>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</si>
  <si>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</si>
  <si>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</si>
  <si>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</si>
  <si>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</si>
  <si>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</si>
  <si>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</si>
  <si>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</si>
  <si>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</si>
  <si>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</si>
  <si>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</si>
  <si>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</si>
  <si>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</si>
  <si>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</si>
  <si>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</si>
  <si>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</si>
  <si>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</si>
  <si>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</si>
  <si>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</si>
  <si>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</si>
  <si>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</si>
  <si>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</si>
  <si>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</si>
  <si>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</si>
  <si>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</si>
  <si>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</si>
  <si>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</si>
  <si>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</si>
  <si>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</si>
  <si>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</si>
  <si>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</si>
  <si>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</si>
  <si>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</si>
  <si>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</si>
  <si>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</si>
  <si>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</si>
  <si>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</si>
  <si>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</si>
  <si>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</si>
  <si>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</si>
  <si>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</si>
  <si>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</si>
  <si>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</si>
  <si>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</si>
  <si>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</si>
  <si>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</si>
  <si>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</si>
  <si>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</si>
  <si>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</si>
  <si>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</si>
  <si>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</si>
  <si>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</si>
  <si>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</si>
  <si>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</si>
  <si>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</si>
  <si>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</si>
  <si>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</si>
  <si>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</si>
  <si>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</si>
  <si>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</si>
  <si>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</si>
  <si>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</si>
  <si>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</si>
  <si>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</si>
  <si>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</si>
  <si>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</si>
  <si>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</si>
  <si>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</si>
  <si>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</si>
  <si>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</si>
  <si>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</si>
  <si>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</si>
  <si>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</si>
  <si>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</si>
  <si>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</si>
  <si>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</si>
  <si>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</si>
  <si>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</si>
  <si>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</si>
  <si>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</si>
  <si>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</si>
  <si>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</si>
  <si>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</si>
  <si>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</si>
  <si>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</si>
  <si>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</si>
  <si>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</si>
  <si>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</si>
  <si>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</si>
  <si>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</si>
  <si>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</si>
  <si>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</si>
  <si>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</si>
  <si>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</si>
  <si>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</si>
  <si>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</si>
  <si>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</si>
  <si>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</si>
  <si>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</si>
  <si>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</si>
  <si>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</si>
  <si>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</si>
  <si>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</si>
  <si>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</si>
  <si>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</si>
  <si>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</si>
  <si>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</si>
  <si>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</si>
  <si>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</si>
  <si>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</si>
  <si>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</si>
  <si>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</si>
  <si>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</si>
  <si>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</si>
  <si>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</si>
  <si>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</si>
  <si>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</si>
  <si>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</si>
  <si>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</si>
  <si>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</si>
  <si>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</si>
  <si>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</si>
  <si>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</si>
  <si>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</si>
  <si>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</si>
  <si>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</si>
  <si>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</si>
  <si>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</si>
  <si>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</si>
  <si>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</si>
  <si>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</si>
  <si>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</si>
  <si>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</si>
  <si>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</si>
  <si>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</si>
  <si>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</si>
  <si>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</si>
  <si>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</si>
  <si>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</si>
  <si>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</si>
  <si>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</si>
  <si>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</si>
  <si>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</si>
  <si>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</si>
  <si>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</si>
  <si>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</si>
  <si>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</si>
  <si>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</si>
  <si>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</si>
  <si>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</si>
  <si>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</si>
  <si>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</si>
  <si>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</si>
  <si>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</si>
  <si>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</si>
  <si>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</si>
  <si>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</si>
  <si>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</si>
  <si>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</si>
  <si>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</si>
  <si>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</si>
  <si>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</si>
  <si>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</si>
  <si>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</si>
  <si>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</si>
  <si>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</si>
  <si>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</si>
  <si>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</si>
  <si>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</si>
  <si>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</si>
  <si>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</si>
  <si>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</si>
  <si>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</si>
  <si>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</si>
  <si>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</si>
  <si>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</si>
  <si>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</si>
  <si>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</si>
  <si>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</si>
  <si>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</si>
  <si>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</si>
  <si>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</si>
  <si>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</si>
  <si>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</si>
  <si>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</si>
  <si>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</si>
  <si>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</si>
  <si>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</si>
  <si>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</si>
  <si>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</si>
  <si>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</si>
  <si>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</si>
  <si>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</si>
  <si>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</si>
  <si>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</si>
  <si>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</si>
  <si>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</si>
  <si>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</si>
  <si>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</si>
  <si>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</si>
  <si>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</si>
  <si>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</si>
  <si>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</si>
  <si>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</si>
  <si>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</si>
  <si>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</si>
  <si>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</si>
  <si>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</si>
  <si>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</si>
  <si>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</si>
  <si>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</si>
  <si>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</si>
  <si>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</si>
  <si>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</si>
  <si>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</si>
  <si>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</si>
  <si>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</si>
  <si>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</si>
  <si>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</si>
  <si>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</si>
  <si>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</si>
  <si>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</si>
  <si>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</si>
  <si>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</si>
  <si>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</si>
  <si>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</si>
  <si>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</si>
  <si>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</si>
  <si>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</si>
  <si>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</si>
  <si>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</si>
  <si>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</si>
  <si>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</si>
  <si>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</si>
  <si>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</si>
  <si>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</si>
  <si>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</si>
  <si>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</si>
  <si>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</si>
  <si>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</si>
  <si>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</si>
  <si>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</si>
  <si>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</si>
  <si>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</si>
  <si>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</si>
  <si>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</si>
  <si>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</si>
  <si>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</si>
  <si>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</si>
  <si>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</si>
  <si>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</si>
  <si>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</si>
  <si>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</si>
  <si>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</si>
  <si>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</si>
  <si>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</si>
  <si>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</si>
  <si>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</si>
  <si>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</si>
  <si>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</si>
  <si>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</si>
  <si>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</si>
  <si>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</si>
  <si>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</si>
  <si>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</si>
  <si>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</si>
  <si>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</si>
  <si>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</si>
  <si>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</si>
  <si>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</si>
  <si>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</si>
  <si>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</si>
  <si>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</si>
  <si>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</si>
  <si>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</si>
  <si>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</si>
  <si>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</si>
  <si>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</si>
  <si>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</si>
  <si>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</si>
  <si>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</si>
  <si>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</si>
  <si>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</si>
  <si>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</si>
  <si>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</si>
  <si>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</si>
  <si>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</si>
  <si>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</si>
  <si>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</si>
  <si>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</si>
  <si>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</si>
  <si>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</si>
  <si>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</si>
  <si>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</si>
  <si>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</si>
  <si>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</si>
  <si>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</si>
  <si>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</si>
  <si>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</si>
  <si>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</si>
  <si>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</si>
  <si>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</si>
  <si>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</si>
  <si>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</si>
  <si>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</si>
  <si>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</si>
  <si>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</si>
  <si>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</si>
  <si>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</si>
  <si>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</si>
  <si>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</si>
  <si>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</si>
  <si>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</si>
  <si>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</si>
  <si>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</si>
  <si>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</si>
  <si>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</si>
  <si>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</si>
  <si>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</si>
  <si>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</si>
  <si>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</si>
  <si>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</si>
  <si>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</si>
  <si>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</si>
  <si>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</si>
  <si>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</si>
  <si>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</si>
  <si>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</si>
  <si>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</si>
  <si>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</si>
  <si>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</si>
  <si>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</si>
  <si>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</si>
  <si>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</si>
  <si>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</si>
  <si>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</si>
  <si>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</si>
  <si>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</si>
  <si>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</si>
  <si>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</si>
  <si>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</si>
  <si>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</si>
  <si>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</si>
  <si>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</si>
  <si>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</si>
  <si>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</si>
  <si>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</si>
  <si>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</si>
  <si>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</si>
  <si>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</si>
  <si>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</si>
  <si>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</si>
  <si>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</si>
  <si>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</si>
  <si>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</si>
  <si>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</si>
  <si>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</si>
  <si>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</si>
  <si>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</si>
  <si>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</si>
  <si>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</si>
  <si>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</si>
  <si>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</si>
  <si>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</si>
  <si>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</si>
  <si>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</si>
  <si>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</si>
  <si>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</si>
  <si>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</si>
  <si>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</si>
  <si>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</si>
  <si>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</si>
  <si>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</si>
  <si>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</si>
  <si>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</si>
  <si>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</si>
  <si>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</si>
  <si>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</si>
  <si>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</si>
  <si>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</si>
  <si>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</si>
  <si>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</si>
  <si>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</si>
  <si>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</si>
  <si>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</si>
  <si>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</si>
  <si>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</si>
  <si>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</si>
  <si>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</si>
  <si>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</si>
  <si>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</si>
  <si>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</si>
  <si>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</si>
  <si>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</si>
  <si>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</si>
  <si>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</si>
  <si>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</si>
  <si>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</si>
  <si>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</si>
  <si>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</si>
  <si>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</si>
  <si>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</si>
  <si>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</si>
  <si>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</si>
  <si>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</si>
  <si>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</si>
  <si>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</si>
  <si>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</si>
  <si>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</si>
  <si>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</si>
  <si>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</si>
  <si>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</si>
  <si>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</si>
  <si>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</si>
  <si>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</si>
  <si>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</si>
  <si>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</si>
  <si>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</si>
  <si>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</si>
  <si>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</si>
  <si>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</si>
  <si>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</si>
  <si>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</si>
  <si>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</si>
  <si>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</si>
  <si>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</si>
  <si>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</si>
  <si>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</si>
  <si>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</si>
  <si>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</si>
  <si>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</si>
  <si>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</si>
  <si>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</si>
  <si>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</si>
  <si>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</si>
  <si>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</si>
  <si>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</si>
  <si>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</si>
  <si>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</si>
  <si>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</si>
  <si>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</si>
  <si>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</si>
  <si>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</si>
  <si>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</si>
  <si>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</si>
  <si>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</si>
  <si>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</si>
  <si>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</si>
  <si>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</si>
  <si>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</si>
  <si>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</si>
  <si>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</si>
  <si>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</si>
  <si>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</si>
  <si>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</si>
  <si>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</si>
  <si>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</si>
  <si>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</si>
  <si>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</si>
  <si>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</si>
  <si>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</si>
  <si>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</si>
  <si>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</si>
  <si>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</si>
  <si>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</si>
  <si>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</si>
  <si>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</si>
  <si>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</si>
  <si>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</si>
  <si>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</si>
  <si>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</si>
  <si>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</si>
  <si>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</si>
  <si>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</si>
  <si>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</si>
  <si>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</si>
  <si>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</si>
  <si>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</si>
  <si>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</si>
  <si>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</si>
  <si>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</si>
  <si>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</si>
  <si>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</si>
  <si>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</si>
  <si>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</si>
  <si>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</si>
  <si>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</si>
  <si>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</si>
  <si>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</si>
  <si>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</si>
  <si>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</si>
  <si>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</si>
  <si>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</si>
  <si>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</si>
  <si>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</si>
  <si>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</si>
  <si>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</si>
  <si>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</si>
  <si>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</si>
  <si>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</si>
  <si>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</si>
  <si>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</si>
  <si>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</si>
  <si>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</si>
  <si>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</si>
  <si>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</si>
  <si>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</si>
  <si>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</si>
  <si>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</si>
  <si>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</si>
  <si>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</si>
  <si>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</si>
  <si>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</si>
  <si>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</si>
  <si>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</si>
  <si>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</si>
  <si>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</si>
  <si>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</si>
  <si>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</si>
  <si>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</si>
  <si>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</si>
  <si>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</si>
  <si>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</si>
  <si>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</si>
  <si>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</si>
  <si>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</si>
  <si>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</si>
  <si>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</si>
  <si>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</si>
  <si>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</si>
  <si>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</si>
  <si>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</si>
  <si>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</si>
  <si>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</si>
  <si>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</si>
  <si>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</si>
  <si>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</si>
  <si>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</si>
  <si>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</si>
  <si>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</si>
  <si>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</si>
  <si>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</si>
  <si>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</si>
  <si>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</si>
  <si>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</si>
  <si>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</si>
  <si>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</si>
  <si>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</si>
  <si>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</si>
  <si>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</si>
  <si>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</si>
  <si>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</si>
  <si>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</si>
  <si>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</si>
  <si>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</si>
  <si>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</si>
  <si>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</si>
  <si>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</si>
  <si>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</si>
  <si>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</si>
  <si>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</si>
  <si>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</si>
  <si>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</si>
  <si>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</si>
  <si>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</si>
  <si>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</si>
  <si>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</si>
  <si>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</si>
  <si>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</si>
  <si>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</si>
  <si>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</si>
  <si>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</si>
  <si>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</si>
  <si>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</si>
  <si>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</si>
  <si>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</si>
  <si>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</si>
  <si>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</si>
  <si>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</si>
  <si>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</si>
  <si>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</si>
  <si>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</si>
  <si>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</si>
  <si>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</si>
  <si>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</si>
  <si>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</si>
  <si>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</si>
  <si>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</si>
  <si>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</si>
  <si>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</si>
  <si>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</si>
  <si>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</si>
  <si>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</si>
  <si>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</si>
  <si>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</si>
  <si>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</si>
  <si>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</si>
  <si>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</si>
  <si>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</si>
  <si>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</si>
  <si>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</si>
  <si>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</si>
  <si>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</si>
  <si>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</si>
  <si>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</si>
  <si>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</si>
  <si>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</si>
  <si>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</si>
  <si>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</si>
  <si>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</si>
  <si>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</si>
  <si>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</si>
  <si>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</si>
  <si>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</si>
  <si>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</si>
  <si>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</si>
  <si>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</si>
  <si>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</si>
  <si>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</si>
  <si>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</si>
  <si>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</si>
  <si>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</si>
  <si>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</si>
  <si>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</si>
  <si>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</si>
  <si>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</si>
  <si>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</si>
  <si>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</si>
  <si>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</si>
  <si>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</si>
  <si>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</si>
  <si>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</si>
  <si>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</si>
  <si>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</si>
  <si>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</si>
  <si>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</si>
  <si>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</si>
  <si>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</si>
  <si>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</si>
  <si>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</si>
  <si>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</si>
  <si>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</si>
  <si>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</si>
  <si>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</si>
  <si>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</si>
  <si>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</si>
  <si>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</si>
  <si>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</si>
  <si>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</si>
  <si>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</si>
  <si>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</si>
  <si>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</si>
  <si>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</si>
  <si>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</si>
  <si>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</si>
  <si>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</si>
  <si>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</si>
  <si>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</si>
  <si>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</si>
  <si>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</si>
  <si>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</si>
  <si>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</si>
  <si>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</si>
  <si>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</si>
  <si>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</si>
  <si>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</si>
  <si>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</si>
  <si>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</si>
  <si>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</si>
  <si>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</si>
  <si>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</si>
  <si>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</si>
  <si>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</si>
  <si>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</si>
  <si>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</si>
  <si>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</si>
  <si>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</si>
  <si>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</si>
  <si>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</si>
  <si>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</si>
  <si>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</si>
  <si>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</si>
  <si>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</si>
  <si>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</si>
  <si>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</si>
  <si>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</si>
  <si>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</si>
  <si>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</si>
  <si>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</si>
  <si>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</si>
  <si>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</si>
  <si>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</si>
  <si>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</si>
  <si>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</si>
  <si>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</si>
  <si>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</si>
  <si>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</si>
  <si>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</si>
  <si>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</si>
  <si>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</si>
  <si>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</si>
  <si>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</si>
  <si>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</si>
  <si>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</si>
  <si>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</si>
  <si>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</si>
  <si>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</si>
  <si>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</si>
  <si>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</si>
  <si>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</si>
  <si>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</si>
  <si>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</si>
  <si>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</si>
  <si>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</si>
  <si>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</si>
  <si>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</si>
  <si>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</si>
  <si>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</si>
  <si>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</si>
  <si>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</si>
  <si>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</si>
  <si>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</si>
  <si>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</si>
  <si>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</si>
  <si>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</si>
  <si>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</si>
  <si>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</si>
  <si>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</si>
  <si>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</si>
  <si>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</si>
  <si>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</si>
  <si>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</si>
  <si>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</si>
  <si>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</si>
  <si>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</si>
  <si>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</si>
  <si>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</si>
  <si>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</si>
  <si>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</si>
  <si>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</si>
  <si>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</si>
  <si>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</si>
  <si>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</si>
  <si>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</si>
  <si>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</si>
  <si>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</si>
  <si>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</si>
  <si>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</si>
  <si>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</si>
  <si>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</si>
  <si>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</si>
  <si>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</si>
  <si>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</si>
  <si>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</si>
  <si>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</si>
  <si>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</si>
  <si>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</si>
  <si>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</si>
  <si>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</si>
  <si>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</si>
  <si>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</si>
  <si>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</si>
  <si>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</si>
  <si>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</si>
  <si>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</si>
  <si>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</si>
  <si>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</si>
  <si>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</si>
  <si>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</si>
  <si>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</si>
  <si>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</si>
  <si>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</si>
  <si>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</si>
  <si>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</si>
  <si>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</si>
  <si>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</si>
  <si>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</si>
  <si>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</si>
  <si>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</si>
  <si>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</si>
  <si>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</si>
  <si>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</si>
  <si>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</si>
  <si>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</si>
  <si>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</si>
  <si>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</si>
  <si>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</si>
  <si>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</si>
  <si>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</si>
  <si>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</si>
  <si>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</si>
  <si>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</si>
  <si>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</si>
  <si>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</si>
  <si>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</si>
  <si>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</si>
  <si>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</si>
  <si>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</si>
  <si>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</si>
  <si>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</si>
  <si>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</si>
  <si>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</si>
  <si>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</si>
  <si>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</si>
  <si>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</si>
  <si>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</si>
  <si>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</si>
  <si>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</si>
  <si>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</si>
  <si>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</si>
  <si>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</si>
  <si>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</si>
  <si>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</si>
  <si>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</si>
  <si>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</si>
  <si>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</si>
  <si>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</si>
  <si>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</si>
  <si>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</si>
  <si>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</si>
  <si>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</si>
  <si>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</si>
  <si>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</si>
  <si>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</si>
  <si>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</si>
  <si>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</si>
  <si>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</si>
  <si>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</si>
  <si>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</si>
  <si>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</si>
  <si>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</si>
  <si>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</si>
  <si>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</si>
  <si>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</si>
  <si>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</si>
  <si>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</si>
  <si>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</si>
  <si>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</si>
  <si>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</si>
  <si>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</si>
  <si>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</si>
  <si>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</si>
  <si>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</si>
  <si>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</si>
  <si>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</si>
  <si>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</si>
  <si>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</si>
  <si>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</si>
  <si>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</si>
  <si>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</si>
  <si>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</si>
  <si>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</si>
  <si>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</si>
  <si>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</si>
  <si>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</si>
  <si>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</si>
  <si>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</si>
  <si>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</si>
  <si>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</si>
  <si>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</si>
  <si>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</si>
  <si>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</si>
  <si>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</si>
  <si>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</si>
  <si>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</si>
  <si>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</si>
  <si>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</si>
  <si>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</si>
  <si>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</si>
  <si>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</si>
  <si>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</si>
  <si>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</si>
  <si>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</si>
  <si>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</si>
  <si>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</si>
  <si>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</si>
  <si>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</si>
  <si>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</si>
  <si>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</si>
  <si>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</si>
  <si>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</si>
  <si>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</si>
  <si>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</si>
  <si>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</si>
  <si>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</si>
  <si>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</si>
  <si>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</si>
  <si>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</si>
  <si>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</si>
  <si>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</si>
  <si>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</si>
  <si>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</si>
  <si>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</si>
  <si>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</si>
  <si>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</si>
  <si>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</si>
  <si>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</si>
  <si>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</si>
  <si>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</si>
  <si>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</si>
  <si>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</si>
  <si>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</si>
  <si>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</si>
  <si>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</si>
  <si>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</si>
  <si>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</si>
  <si>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</si>
  <si>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</si>
  <si>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</si>
  <si>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</si>
  <si>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</si>
  <si>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</si>
  <si>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</si>
  <si>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</si>
  <si>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</si>
  <si>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</si>
  <si>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</si>
  <si>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</si>
  <si>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</si>
  <si>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</si>
  <si>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</si>
  <si>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</si>
  <si>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</si>
  <si>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</si>
  <si>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</si>
  <si>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</si>
  <si>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</si>
  <si>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</si>
  <si>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</si>
  <si>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</si>
  <si>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</si>
  <si>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</si>
  <si>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</si>
  <si>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</si>
  <si>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</si>
  <si>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</si>
  <si>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</si>
  <si>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</si>
  <si>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</si>
  <si>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</si>
  <si>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</si>
  <si>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</si>
  <si>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</si>
  <si>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</si>
  <si>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</si>
  <si>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</si>
  <si>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</si>
  <si>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</si>
  <si>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</si>
  <si>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</si>
  <si>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</si>
  <si>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</si>
  <si>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</si>
  <si>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</si>
  <si>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</si>
  <si>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</si>
  <si>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</si>
  <si>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</si>
  <si>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</si>
  <si>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</si>
  <si>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</si>
  <si>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</si>
  <si>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</si>
  <si>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</si>
  <si>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</si>
  <si>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</si>
  <si>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</si>
  <si>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</si>
  <si>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</si>
  <si>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</si>
  <si>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</si>
  <si>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</si>
  <si>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</si>
  <si>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</si>
  <si>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</si>
  <si>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</si>
  <si>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</si>
  <si>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</si>
  <si>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</si>
  <si>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</si>
  <si>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</si>
  <si>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</si>
  <si>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</si>
  <si>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</si>
  <si>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</si>
  <si>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</si>
  <si>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</si>
  <si>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</si>
  <si>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</si>
  <si>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</si>
  <si>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</si>
  <si>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</si>
  <si>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</si>
  <si>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</si>
  <si>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</si>
  <si>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</si>
  <si>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</si>
  <si>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</si>
  <si>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</si>
  <si>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</si>
  <si>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</si>
  <si>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</si>
  <si>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</si>
  <si>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</si>
  <si>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</si>
  <si>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</si>
  <si>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</si>
  <si>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</si>
  <si>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</si>
  <si>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</si>
  <si>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</si>
  <si>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</si>
  <si>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</si>
  <si>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</si>
  <si>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</si>
  <si>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</si>
  <si>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</si>
  <si>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</si>
  <si>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</si>
  <si>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</si>
  <si>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</si>
  <si>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</si>
  <si>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</si>
  <si>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</si>
  <si>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</si>
  <si>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</si>
  <si>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</si>
  <si>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</si>
  <si>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</si>
  <si>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</si>
  <si>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</si>
  <si>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</si>
  <si>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</si>
  <si>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</si>
  <si>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</si>
  <si>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</si>
  <si>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</si>
  <si>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</si>
  <si>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</si>
  <si>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</si>
  <si>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</si>
  <si>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</si>
  <si>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</si>
  <si>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</si>
  <si>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</si>
  <si>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</si>
  <si>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</si>
  <si>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</si>
  <si>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</si>
  <si>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</si>
  <si>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</si>
  <si>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</si>
  <si>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</si>
  <si>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</si>
  <si>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</si>
  <si>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</si>
  <si>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</si>
  <si>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</si>
  <si>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</si>
  <si>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</si>
  <si>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</si>
  <si>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</si>
  <si>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</si>
  <si>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</si>
  <si>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</si>
  <si>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</si>
  <si>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</si>
  <si>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</si>
  <si>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</si>
  <si>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</si>
  <si>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</si>
  <si>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</si>
  <si>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</si>
  <si>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</si>
  <si>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</si>
  <si>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</si>
  <si>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</si>
  <si>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</si>
  <si>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</si>
  <si>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</si>
  <si>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</si>
  <si>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</si>
  <si>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</si>
  <si>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</si>
  <si>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</si>
  <si>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</si>
  <si>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</si>
  <si>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</si>
  <si>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</si>
  <si>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</si>
  <si>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</si>
  <si>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</si>
  <si>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</si>
  <si>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</si>
  <si>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</si>
  <si>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</si>
  <si>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</si>
  <si>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</si>
  <si>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</si>
  <si>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</si>
  <si>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</si>
  <si>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</si>
  <si>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</si>
  <si>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</si>
  <si>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</si>
  <si>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</si>
  <si>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</si>
  <si>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</si>
  <si>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</si>
  <si>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</si>
  <si>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</si>
  <si>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</si>
  <si>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</si>
  <si>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</si>
  <si>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</si>
  <si>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</si>
  <si>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</si>
  <si>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</si>
  <si>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</si>
  <si>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</si>
  <si>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</si>
  <si>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</si>
  <si>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</si>
  <si>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</si>
  <si>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</si>
  <si>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</si>
  <si>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</si>
  <si>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</si>
  <si>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</si>
  <si>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</si>
  <si>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</si>
  <si>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</si>
  <si>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</si>
  <si>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</si>
  <si>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</si>
  <si>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</si>
  <si>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</si>
  <si>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</si>
  <si>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</si>
  <si>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</si>
  <si>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</si>
  <si>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</si>
  <si>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</si>
  <si>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</si>
  <si>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</si>
  <si>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</si>
  <si>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</si>
  <si>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</si>
  <si>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</si>
  <si>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</si>
  <si>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</si>
  <si>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</si>
  <si>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</si>
  <si>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</si>
  <si>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</si>
  <si>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</si>
  <si>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</si>
  <si>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</si>
  <si>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</si>
  <si>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</si>
  <si>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</si>
  <si>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</si>
  <si>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</si>
  <si>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</si>
  <si>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</si>
  <si>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</si>
  <si>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</si>
  <si>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</si>
  <si>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</si>
  <si>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</si>
  <si>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</si>
  <si>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</si>
  <si>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</si>
  <si>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</si>
  <si>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</si>
  <si>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</si>
  <si>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</si>
  <si>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</si>
  <si>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</si>
  <si>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</si>
  <si>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</si>
  <si>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</si>
  <si>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</si>
  <si>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</si>
  <si>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</si>
  <si>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</si>
  <si>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</si>
  <si>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</si>
  <si>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</si>
  <si>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</si>
  <si>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</si>
  <si>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</si>
  <si>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</si>
  <si>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</si>
  <si>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</si>
  <si>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</si>
  <si>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</si>
  <si>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</si>
  <si>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</si>
  <si>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</si>
  <si>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</si>
  <si>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</si>
  <si>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</si>
  <si>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</si>
  <si>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</si>
  <si>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</si>
  <si>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</si>
  <si>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</si>
  <si>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</si>
  <si>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</si>
  <si>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</si>
  <si>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</si>
  <si>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</si>
  <si>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</si>
  <si>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</si>
  <si>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</si>
  <si>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</si>
  <si>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</si>
  <si>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</si>
  <si>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</si>
  <si>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</si>
  <si>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</si>
  <si>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</si>
  <si>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</si>
  <si>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</si>
  <si>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</si>
  <si>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</si>
  <si>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</si>
  <si>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</si>
  <si>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</si>
  <si>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</si>
  <si>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</si>
  <si>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</si>
  <si>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</si>
  <si>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</si>
  <si>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</si>
  <si>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</si>
  <si>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</si>
  <si>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</si>
  <si>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</si>
  <si>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</si>
  <si>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</si>
  <si>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</si>
  <si>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</si>
  <si>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</si>
  <si>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</si>
  <si>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</si>
  <si>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</si>
  <si>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</si>
  <si>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</si>
  <si>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</si>
  <si>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</si>
  <si>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</si>
  <si>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</si>
  <si>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</si>
  <si>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</si>
  <si>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</si>
  <si>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</si>
  <si>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</si>
  <si>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</si>
  <si>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</si>
  <si>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</si>
  <si>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</si>
  <si>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</si>
  <si>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</si>
  <si>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</si>
  <si>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</si>
  <si>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</si>
  <si>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</si>
  <si>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</si>
  <si>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</si>
  <si>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</si>
  <si>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</si>
  <si>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</si>
  <si>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</si>
  <si>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</si>
  <si>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</si>
  <si>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</si>
  <si>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</si>
  <si>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</si>
  <si>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</si>
  <si>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</si>
  <si>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</si>
  <si>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</si>
  <si>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</si>
  <si>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</si>
  <si>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</si>
  <si>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</si>
  <si>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</si>
  <si>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</si>
  <si>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</si>
  <si>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</si>
  <si>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</si>
  <si>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</si>
  <si>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</si>
  <si>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</si>
  <si>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</si>
  <si>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</si>
  <si>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</si>
  <si>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</si>
  <si>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</si>
  <si>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</si>
  <si>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</si>
  <si>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</si>
  <si>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</si>
  <si>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</si>
  <si>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</si>
  <si>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</si>
  <si>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</si>
  <si>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</si>
  <si>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</si>
  <si>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</si>
  <si>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</si>
  <si>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</si>
  <si>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</si>
  <si>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</si>
  <si>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</si>
  <si>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</si>
  <si>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</si>
  <si>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</si>
  <si>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</si>
  <si>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</si>
  <si>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</si>
  <si>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</si>
  <si>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</si>
  <si>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</si>
  <si>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</si>
  <si>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</si>
  <si>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</si>
  <si>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</si>
  <si>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</si>
  <si>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</si>
  <si>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</si>
  <si>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</si>
  <si>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</si>
  <si>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</si>
  <si>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</si>
  <si>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</si>
  <si>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</si>
  <si>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</si>
  <si>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</si>
  <si>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</si>
  <si>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</si>
  <si>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</si>
  <si>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</si>
  <si>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</si>
  <si>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</si>
  <si>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</si>
  <si>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</si>
  <si>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</si>
  <si>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</si>
  <si>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</si>
  <si>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</si>
  <si>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</si>
  <si>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</si>
  <si>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</si>
  <si>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</si>
  <si>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</si>
  <si>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</si>
  <si>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</si>
  <si>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</si>
  <si>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</si>
  <si>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</si>
  <si>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</si>
  <si>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</si>
  <si>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</si>
  <si>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</si>
  <si>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</si>
  <si>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</si>
  <si>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</si>
  <si>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</si>
  <si>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</si>
  <si>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</si>
  <si>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</si>
  <si>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</si>
  <si>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</si>
  <si>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</si>
  <si>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</si>
  <si>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</si>
  <si>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</si>
  <si>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</si>
  <si>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</si>
  <si>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</si>
  <si>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</si>
  <si>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</si>
  <si>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</si>
  <si>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</si>
  <si>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</si>
  <si>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</si>
  <si>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</si>
  <si>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</si>
  <si>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</si>
  <si>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</si>
  <si>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</si>
  <si>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</si>
  <si>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</si>
  <si>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</si>
  <si>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</si>
  <si>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</si>
  <si>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</si>
  <si>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</si>
  <si>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</si>
  <si>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</si>
  <si>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</si>
  <si>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</si>
  <si>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</si>
  <si>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</si>
  <si>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</si>
  <si>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</si>
  <si>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</si>
  <si>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</si>
  <si>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</si>
  <si>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</si>
  <si>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</si>
  <si>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</si>
  <si>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</si>
  <si>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</si>
  <si>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</si>
  <si>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</si>
  <si>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</si>
  <si>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</si>
  <si>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</si>
  <si>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</si>
  <si>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</si>
  <si>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</si>
  <si>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</si>
  <si>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</si>
  <si>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</si>
  <si>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</si>
  <si>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</si>
  <si>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</si>
  <si>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</si>
  <si>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</si>
  <si>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</si>
  <si>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</si>
  <si>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</si>
  <si>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</si>
  <si>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</si>
  <si>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</si>
  <si>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</si>
  <si>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</si>
  <si>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</si>
  <si>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</si>
  <si>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</si>
  <si>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</si>
  <si>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</si>
  <si>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</si>
  <si>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</si>
  <si>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</si>
  <si>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</si>
  <si>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</si>
  <si>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</si>
  <si>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</si>
  <si>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</si>
  <si>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</si>
  <si>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</si>
  <si>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</si>
  <si>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</si>
  <si>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</si>
  <si>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</si>
  <si>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</si>
  <si>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</si>
  <si>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</si>
  <si>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</si>
  <si>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</si>
  <si>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</si>
  <si>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</si>
  <si>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</si>
  <si>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</si>
  <si>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</si>
  <si>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</si>
  <si>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</si>
  <si>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</si>
  <si>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</si>
  <si>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</si>
  <si>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</si>
  <si>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</si>
  <si>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</si>
  <si>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</si>
  <si>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</si>
  <si>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</si>
  <si>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</si>
  <si>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</si>
  <si>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</si>
  <si>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</si>
  <si>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</si>
  <si>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</si>
  <si>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</si>
  <si>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</si>
  <si>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</si>
  <si>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</si>
  <si>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</si>
  <si>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</si>
  <si>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</si>
  <si>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</si>
  <si>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</si>
  <si>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</si>
  <si>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</si>
  <si>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</si>
  <si>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</si>
  <si>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</si>
  <si>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</si>
  <si>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</si>
  <si>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</si>
  <si>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</si>
  <si>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</si>
  <si>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</si>
  <si>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</si>
  <si>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</si>
  <si>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</si>
  <si>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</si>
  <si>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</si>
  <si>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</si>
  <si>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</si>
  <si>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</si>
  <si>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</si>
  <si>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</si>
  <si>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</si>
  <si>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</si>
  <si>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</si>
  <si>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</si>
  <si>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</si>
  <si>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</si>
  <si>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</si>
  <si>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</si>
  <si>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</si>
  <si>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</si>
  <si>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</si>
  <si>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</si>
  <si>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</si>
  <si>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</si>
  <si>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</si>
  <si>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</si>
  <si>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</si>
  <si>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</si>
  <si>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</si>
  <si>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</si>
  <si>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</si>
  <si>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</si>
  <si>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</si>
  <si>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</si>
  <si>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</si>
  <si>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</si>
  <si>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</si>
  <si>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</si>
  <si>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</si>
  <si>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</si>
  <si>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</si>
  <si>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</si>
  <si>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</si>
  <si>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</si>
  <si>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</si>
  <si>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</si>
  <si>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</si>
  <si>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</si>
  <si>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</si>
  <si>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</si>
  <si>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</si>
  <si>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</si>
  <si>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</si>
  <si>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</si>
  <si>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</si>
  <si>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</si>
  <si>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</si>
  <si>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</si>
  <si>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</si>
  <si>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</si>
  <si>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</si>
  <si>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</si>
  <si>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</si>
  <si>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</si>
  <si>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</si>
  <si>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</si>
  <si>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</si>
  <si>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</si>
  <si>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</si>
  <si>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</si>
  <si>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</si>
  <si>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</si>
  <si>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</si>
  <si>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</si>
  <si>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</si>
  <si>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</si>
  <si>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</si>
  <si>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</si>
  <si>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</si>
  <si>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</si>
  <si>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</si>
  <si>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</si>
  <si>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</si>
  <si>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</si>
  <si>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</si>
  <si>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</si>
  <si>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</si>
  <si>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</si>
  <si>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</si>
  <si>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</si>
  <si>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</si>
  <si>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</si>
  <si>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</si>
  <si>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</si>
  <si>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</si>
  <si>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</si>
  <si>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</si>
  <si>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</si>
  <si>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</si>
  <si>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</si>
  <si>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</si>
  <si>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</si>
  <si>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</si>
  <si>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</si>
  <si>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</si>
  <si>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</si>
  <si>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</si>
  <si>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</si>
  <si>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</si>
  <si>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</si>
  <si>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</si>
  <si>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</si>
  <si>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</si>
  <si>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</si>
  <si>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</si>
  <si>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</si>
  <si>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</si>
  <si>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</si>
  <si>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</si>
  <si>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</si>
  <si>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</si>
  <si>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</si>
  <si>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</si>
  <si>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</si>
  <si>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</si>
  <si>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</si>
  <si>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</si>
  <si>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</si>
  <si>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</si>
  <si>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</si>
  <si>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</si>
  <si>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</si>
  <si>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</si>
  <si>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</si>
  <si>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</si>
  <si>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</si>
  <si>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</si>
  <si>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</si>
  <si>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</si>
  <si>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</si>
  <si>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</si>
  <si>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</si>
  <si>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</si>
  <si>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</si>
  <si>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</si>
  <si>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</si>
  <si>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</si>
  <si>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</si>
  <si>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</si>
  <si>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</si>
  <si>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</si>
  <si>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</si>
  <si>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</si>
  <si>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</si>
  <si>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</si>
  <si>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</si>
  <si>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</si>
  <si>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</si>
  <si>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</si>
  <si>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</si>
  <si>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</si>
  <si>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</si>
  <si>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</si>
  <si>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</si>
  <si>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</si>
  <si>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</si>
  <si>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</si>
  <si>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</si>
  <si>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</si>
  <si>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</si>
  <si>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</si>
  <si>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</si>
  <si>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</si>
  <si>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</si>
  <si>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</si>
  <si>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</si>
  <si>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</si>
  <si>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</si>
  <si>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</si>
  <si>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</si>
  <si>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</si>
  <si>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</si>
  <si>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</si>
  <si>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</si>
  <si>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</si>
  <si>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</si>
  <si>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</si>
  <si>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</si>
  <si>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</si>
  <si>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</si>
  <si>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</si>
  <si>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</si>
  <si>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</si>
  <si>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</si>
  <si>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</si>
  <si>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</si>
  <si>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</si>
  <si>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</si>
  <si>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</si>
  <si>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</si>
  <si>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</si>
  <si>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</si>
  <si>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</si>
  <si>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</si>
  <si>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</si>
  <si>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</si>
  <si>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</si>
  <si>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</si>
  <si>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</si>
  <si>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</si>
  <si>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</si>
  <si>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</si>
  <si>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</si>
  <si>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</si>
  <si>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</si>
  <si>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</si>
  <si>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</si>
  <si>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</si>
  <si>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</si>
  <si>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</si>
  <si>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</si>
  <si>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</si>
  <si>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</si>
  <si>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</si>
  <si>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</si>
  <si>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</si>
  <si>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</si>
  <si>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</si>
  <si>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</si>
  <si>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</si>
  <si>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</si>
  <si>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</si>
  <si>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</si>
  <si>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</si>
  <si>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</si>
  <si>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</si>
  <si>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</si>
  <si>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</si>
  <si>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</si>
  <si>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</si>
  <si>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</si>
  <si>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</si>
  <si>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</si>
  <si>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</si>
  <si>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</si>
  <si>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</si>
  <si>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</si>
  <si>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</si>
  <si>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</si>
  <si>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</si>
  <si>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</si>
  <si>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</si>
  <si>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</si>
  <si>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</si>
  <si>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</si>
  <si>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</si>
  <si>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</si>
  <si>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</si>
  <si>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</si>
  <si>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</si>
  <si>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</si>
  <si>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</si>
  <si>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</si>
  <si>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</si>
  <si>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</si>
  <si>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</si>
  <si>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</si>
  <si>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</si>
  <si>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</si>
  <si>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</si>
  <si>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</si>
  <si>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</si>
  <si>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</si>
  <si>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</si>
  <si>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</si>
  <si>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</si>
  <si>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</si>
  <si>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</si>
  <si>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</si>
  <si>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</si>
  <si>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</si>
  <si>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</si>
  <si>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</si>
  <si>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</si>
  <si>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</si>
  <si>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</si>
  <si>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</si>
  <si>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</si>
  <si>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</si>
  <si>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</si>
  <si>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</si>
  <si>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</si>
  <si>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</si>
  <si>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</si>
  <si>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</si>
  <si>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</si>
  <si>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</si>
  <si>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</si>
  <si>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</si>
  <si>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</si>
  <si>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</si>
  <si>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</si>
  <si>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</si>
  <si>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</si>
  <si>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</si>
  <si>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</si>
  <si>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</si>
  <si>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</si>
  <si>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</si>
  <si>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</si>
  <si>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</si>
  <si>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</si>
  <si>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</si>
  <si>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</si>
  <si>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</si>
  <si>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</si>
  <si>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</si>
  <si>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</si>
  <si>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</si>
  <si>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</si>
  <si>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</si>
  <si>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</si>
  <si>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</si>
  <si>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</si>
  <si>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</si>
  <si>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</si>
  <si>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</si>
  <si>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</si>
  <si>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</si>
  <si>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</si>
  <si>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</si>
  <si>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</si>
  <si>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</si>
  <si>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</si>
  <si>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</si>
  <si>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</si>
  <si>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</si>
  <si>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</si>
  <si>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</si>
  <si>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</si>
  <si>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</si>
  <si>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</si>
  <si>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</si>
  <si>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</si>
  <si>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</si>
  <si>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</si>
  <si>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</si>
  <si>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</si>
  <si>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</si>
  <si>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</si>
  <si>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</si>
  <si>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</si>
  <si>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</si>
  <si>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</si>
  <si>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</si>
  <si>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</si>
  <si>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</si>
  <si>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</si>
  <si>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</si>
  <si>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</si>
  <si>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</si>
  <si>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</si>
  <si>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</si>
  <si>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</si>
  <si>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</si>
  <si>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</si>
  <si>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</si>
  <si>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</si>
  <si>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</si>
  <si>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</si>
  <si>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</si>
  <si>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</si>
  <si>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</si>
  <si>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</si>
  <si>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</si>
  <si>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</si>
  <si>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</si>
  <si>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</si>
  <si>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</si>
  <si>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</si>
  <si>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</si>
  <si>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</si>
  <si>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</si>
  <si>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</si>
  <si>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</si>
  <si>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</si>
  <si>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</si>
  <si>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</si>
  <si>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</si>
  <si>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</si>
  <si>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</si>
  <si>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</si>
  <si>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</si>
  <si>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</si>
  <si>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</si>
  <si>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</si>
  <si>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</si>
  <si>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</si>
  <si>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</si>
  <si>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</si>
  <si>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</si>
  <si>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</si>
  <si>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</si>
  <si>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</si>
  <si>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</si>
  <si>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</si>
  <si>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</si>
  <si>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</si>
  <si>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</si>
  <si>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</si>
  <si>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</si>
  <si>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</si>
  <si>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</si>
  <si>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</si>
  <si>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</si>
  <si>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</si>
  <si>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</si>
  <si>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</si>
  <si>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</si>
  <si>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</si>
  <si>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</si>
  <si>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</si>
  <si>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</si>
  <si>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</si>
  <si>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</si>
  <si>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</si>
  <si>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</si>
  <si>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</si>
  <si>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</si>
  <si>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</si>
  <si>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</si>
  <si>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</si>
  <si>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</si>
  <si>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</si>
  <si>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</si>
  <si>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</si>
  <si>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</si>
  <si>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</si>
  <si>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</si>
  <si>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</si>
  <si>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</si>
  <si>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</si>
  <si>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</si>
  <si>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</si>
  <si>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</si>
  <si>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</si>
  <si>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</si>
  <si>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</si>
  <si>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</si>
  <si>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</si>
  <si>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</si>
  <si>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</si>
  <si>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</si>
  <si>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</si>
  <si>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</si>
  <si>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</si>
  <si>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</si>
  <si>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</si>
  <si>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</si>
  <si>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</si>
  <si>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</si>
  <si>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</si>
  <si>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</si>
  <si>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</si>
  <si>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</si>
  <si>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</si>
  <si>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</si>
  <si>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</si>
  <si>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</si>
  <si>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</si>
  <si>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</si>
  <si>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</si>
  <si>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</si>
  <si>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</si>
  <si>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</si>
  <si>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</si>
  <si>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</si>
  <si>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</si>
  <si>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</si>
  <si>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</si>
  <si>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</si>
  <si>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</si>
  <si>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</si>
  <si>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</si>
  <si>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</si>
  <si>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</si>
  <si>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</si>
  <si>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</si>
  <si>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</si>
  <si>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</si>
  <si>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</si>
  <si>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</si>
  <si>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</si>
  <si>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</si>
  <si>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</si>
  <si>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</si>
  <si>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</si>
  <si>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</si>
  <si>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</si>
  <si>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</si>
  <si>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</si>
  <si>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</si>
  <si>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</si>
  <si>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</si>
  <si>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</si>
  <si>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</si>
  <si>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</si>
  <si>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</si>
  <si>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</si>
  <si>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</si>
  <si>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</si>
  <si>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</si>
  <si>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</si>
  <si>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</si>
  <si>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</si>
  <si>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</si>
  <si>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</si>
  <si>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</si>
  <si>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</si>
  <si>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</si>
  <si>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</si>
  <si>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</si>
  <si>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</si>
  <si>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</si>
  <si>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</si>
  <si>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</si>
  <si>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</si>
  <si>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</si>
  <si>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</si>
  <si>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</si>
  <si>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</si>
  <si>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</si>
  <si>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</si>
  <si>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</si>
  <si>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</si>
  <si>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</si>
  <si>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</si>
  <si>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</si>
  <si>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</si>
  <si>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</si>
  <si>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</si>
  <si>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</si>
  <si>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</si>
  <si>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</si>
  <si>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</si>
  <si>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</si>
  <si>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</si>
  <si>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</si>
  <si>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</si>
  <si>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</si>
  <si>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</si>
  <si>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</si>
  <si>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</si>
  <si>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</si>
  <si>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</si>
  <si>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</si>
  <si>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</si>
  <si>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</si>
  <si>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</si>
  <si>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</si>
  <si>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</si>
  <si>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</si>
  <si>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</si>
  <si>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</si>
  <si>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</si>
  <si>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</si>
  <si>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</si>
  <si>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</si>
  <si>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</si>
  <si>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</si>
  <si>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</si>
  <si>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</si>
  <si>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</si>
  <si>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</si>
  <si>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</si>
  <si>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</si>
  <si>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</si>
  <si>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</si>
  <si>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</si>
  <si>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</si>
  <si>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</si>
  <si>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</si>
  <si>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</si>
  <si>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</si>
  <si>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</si>
  <si>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</si>
  <si>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</si>
  <si>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</si>
  <si>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</si>
  <si>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</si>
  <si>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</si>
  <si>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</si>
  <si>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</si>
  <si>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</si>
  <si>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</si>
  <si>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</si>
  <si>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</si>
  <si>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</si>
  <si>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</si>
  <si>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</si>
  <si>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</si>
  <si>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</si>
  <si>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</si>
  <si>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</si>
  <si>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</si>
  <si>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</si>
  <si>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</si>
  <si>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</si>
  <si>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</si>
  <si>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</si>
  <si>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</si>
  <si>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</si>
  <si>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</si>
  <si>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</si>
  <si>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</si>
  <si>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</si>
  <si>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</si>
  <si>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</si>
  <si>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</si>
  <si>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</si>
  <si>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</si>
  <si>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</si>
  <si>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</si>
  <si>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</si>
  <si>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</si>
  <si>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</si>
  <si>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</si>
  <si>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</si>
  <si>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</si>
  <si>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</si>
  <si>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</si>
  <si>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</si>
  <si>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</si>
  <si>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</si>
  <si>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</si>
  <si>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</si>
  <si>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</si>
  <si>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</si>
  <si>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</si>
  <si>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</si>
  <si>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</si>
  <si>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</si>
  <si>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</si>
  <si>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</si>
  <si>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</si>
  <si>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</si>
  <si>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</si>
  <si>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</si>
  <si>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</si>
  <si>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</si>
  <si>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</si>
  <si>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</si>
  <si>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</si>
  <si>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</si>
  <si>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</si>
  <si>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</si>
  <si>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</si>
  <si>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</si>
  <si>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</si>
  <si>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</si>
  <si>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</si>
  <si>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</si>
  <si>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</si>
  <si>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</si>
  <si>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</si>
  <si>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</si>
  <si>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</si>
  <si>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</si>
  <si>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</si>
  <si>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</si>
  <si>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</si>
  <si>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</si>
  <si>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</si>
  <si>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</si>
  <si>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</si>
  <si>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</si>
  <si>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</si>
  <si>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</si>
  <si>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</si>
  <si>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</si>
  <si>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</si>
  <si>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</si>
  <si>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</si>
  <si>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</si>
  <si>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</si>
  <si>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</si>
  <si>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</si>
  <si>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</si>
  <si>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</si>
  <si>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</si>
  <si>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</si>
  <si>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</si>
  <si>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</si>
  <si>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</si>
  <si>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</si>
  <si>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</si>
  <si>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</si>
  <si>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</si>
  <si>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</si>
  <si>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</si>
  <si>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</si>
  <si>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</si>
  <si>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</si>
  <si>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</si>
  <si>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</si>
  <si>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</si>
  <si>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</si>
  <si>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</si>
  <si>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</si>
  <si>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</si>
  <si>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</si>
  <si>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</si>
  <si>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</si>
  <si>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</si>
  <si>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</si>
  <si>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</si>
  <si>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</si>
  <si>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</si>
  <si>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</si>
  <si>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</si>
  <si>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</si>
  <si>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</si>
  <si>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</si>
  <si>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</si>
  <si>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</si>
  <si>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</si>
  <si>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</si>
  <si>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</si>
  <si>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</si>
  <si>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</si>
  <si>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</si>
  <si>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</si>
  <si>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</si>
  <si>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</si>
  <si>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</si>
  <si>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</si>
  <si>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</si>
  <si>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</si>
  <si>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</si>
  <si>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</si>
  <si>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</si>
  <si>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</si>
  <si>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</si>
  <si>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</si>
  <si>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</si>
  <si>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</si>
  <si>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</si>
  <si>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</si>
  <si>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</si>
  <si>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</si>
  <si>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</si>
  <si>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</si>
  <si>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</si>
  <si>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</si>
  <si>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</si>
  <si>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</si>
  <si>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</si>
  <si>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</si>
  <si>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</si>
  <si>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</si>
  <si>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</si>
  <si>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</si>
  <si>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</si>
  <si>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</si>
  <si>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</si>
  <si>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</si>
  <si>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</si>
  <si>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</si>
  <si>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</si>
  <si>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</si>
  <si>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</si>
  <si>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</si>
  <si>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</si>
  <si>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</si>
  <si>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</si>
  <si>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</si>
  <si>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</si>
  <si>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</si>
  <si>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</si>
  <si>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</si>
  <si>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</si>
  <si>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</si>
  <si>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</si>
  <si>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</si>
  <si>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</si>
  <si>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</si>
  <si>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</si>
  <si>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</si>
  <si>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</si>
  <si>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</si>
  <si>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</si>
  <si>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</si>
  <si>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</si>
  <si>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</si>
  <si>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</si>
  <si>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</si>
  <si>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</si>
  <si>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</si>
  <si>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</si>
  <si>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</si>
  <si>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</si>
  <si>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</si>
  <si>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</si>
  <si>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</si>
  <si>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</si>
  <si>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</si>
  <si>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</si>
  <si>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</si>
  <si>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</si>
  <si>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</si>
  <si>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</si>
  <si>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</si>
  <si>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</si>
  <si>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</si>
  <si>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</si>
  <si>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</si>
  <si>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</si>
  <si>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</si>
  <si>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</si>
  <si>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</si>
  <si>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</si>
  <si>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</si>
  <si>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</si>
  <si>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</si>
  <si>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</si>
  <si>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</si>
  <si>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</si>
  <si>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</si>
  <si>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</si>
  <si>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</si>
  <si>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</si>
  <si>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</si>
  <si>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</si>
  <si>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</si>
  <si>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</si>
  <si>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</si>
  <si>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</si>
  <si>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</si>
  <si>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</si>
  <si>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</si>
  <si>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</si>
  <si>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</si>
  <si>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</si>
  <si>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</si>
  <si>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</si>
  <si>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</si>
  <si>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</si>
  <si>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</si>
  <si>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</si>
  <si>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</si>
  <si>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</si>
  <si>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</si>
  <si>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</si>
  <si>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</si>
  <si>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</si>
  <si>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</si>
  <si>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</si>
  <si>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</si>
  <si>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</si>
  <si>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</si>
  <si>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</si>
  <si>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</si>
  <si>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</si>
  <si>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</si>
  <si>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</si>
  <si>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</si>
  <si>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</si>
  <si>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</si>
  <si>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</si>
  <si>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</si>
  <si>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</si>
  <si>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</si>
  <si>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</si>
  <si>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</si>
  <si>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</si>
  <si>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</si>
  <si>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</si>
  <si>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</si>
  <si>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</si>
  <si>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</si>
  <si>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</si>
  <si>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</si>
  <si>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</si>
  <si>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</si>
  <si>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</si>
  <si>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</si>
  <si>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</si>
  <si>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</si>
  <si>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</si>
  <si>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</si>
  <si>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</si>
  <si>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</si>
  <si>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</si>
  <si>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</si>
  <si>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</si>
  <si>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</si>
  <si>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</si>
  <si>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</si>
  <si>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</si>
  <si>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</si>
  <si>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</si>
  <si>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</si>
  <si>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</si>
  <si>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</si>
  <si>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</si>
  <si>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</si>
  <si>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</si>
  <si>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</si>
  <si>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</si>
  <si>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</si>
  <si>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</si>
  <si>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</si>
  <si>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</si>
  <si>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</si>
  <si>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</si>
  <si>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</si>
  <si>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</si>
  <si>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</si>
  <si>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</si>
  <si>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</si>
  <si>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</si>
  <si>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</si>
  <si>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</si>
  <si>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</si>
  <si>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</si>
  <si>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</si>
  <si>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</si>
  <si>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</si>
  <si>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</si>
  <si>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</si>
  <si>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</si>
  <si>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</si>
  <si>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</si>
  <si>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</si>
  <si>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</si>
  <si>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</si>
  <si>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</si>
  <si>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</si>
  <si>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</si>
  <si>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</si>
  <si>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</si>
  <si>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</si>
  <si>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</si>
  <si>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</si>
  <si>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</si>
  <si>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</si>
  <si>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</si>
  <si>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</si>
  <si>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</si>
  <si>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</si>
  <si>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</si>
  <si>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</si>
  <si>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</si>
  <si>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</si>
  <si>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</si>
  <si>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</si>
  <si>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</si>
  <si>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</si>
  <si>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</si>
  <si>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</si>
  <si>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</si>
  <si>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</si>
  <si>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</si>
  <si>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</si>
  <si>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</si>
  <si>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</si>
  <si>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</si>
  <si>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</si>
  <si>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</si>
  <si>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</si>
  <si>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</si>
  <si>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</si>
  <si>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</si>
  <si>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</si>
  <si>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</si>
  <si>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</si>
  <si>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</si>
  <si>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</si>
  <si>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</si>
  <si>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</si>
  <si>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</si>
  <si>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</si>
  <si>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</si>
  <si>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</si>
  <si>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</si>
  <si>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</si>
  <si>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</si>
  <si>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</si>
  <si>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</si>
  <si>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</si>
  <si>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</si>
  <si>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</si>
  <si>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</si>
  <si>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</si>
  <si>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</si>
  <si>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</si>
  <si>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</si>
  <si>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</si>
  <si>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</si>
  <si>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</si>
  <si>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</si>
  <si>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</si>
  <si>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</si>
  <si>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</si>
  <si>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</si>
  <si>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</si>
  <si>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</si>
  <si>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</si>
  <si>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</si>
  <si>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</si>
  <si>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</si>
  <si>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</si>
  <si>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</si>
  <si>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</si>
  <si>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</si>
  <si>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</si>
  <si>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</si>
  <si>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</si>
  <si>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</si>
  <si>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</si>
  <si>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</si>
  <si>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</si>
  <si>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</si>
  <si>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</si>
  <si>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</si>
  <si>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</si>
  <si>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</si>
  <si>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</si>
  <si>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</si>
  <si>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</si>
  <si>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</si>
  <si>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</si>
  <si>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</si>
  <si>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</si>
  <si>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</si>
  <si>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</si>
  <si>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</si>
  <si>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</si>
  <si>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</si>
  <si>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</si>
  <si>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</si>
  <si>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</si>
  <si>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</si>
  <si>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</si>
  <si>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</si>
  <si>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</si>
  <si>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</si>
  <si>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</si>
  <si>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</si>
  <si>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</si>
  <si>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</si>
  <si>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</si>
  <si>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</si>
  <si>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</si>
  <si>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</si>
  <si>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</si>
  <si>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</si>
  <si>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</si>
  <si>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</si>
  <si>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</si>
  <si>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</si>
  <si>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</si>
  <si>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</si>
  <si>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</si>
  <si>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</si>
  <si>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</si>
  <si>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</si>
  <si>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</si>
  <si>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</si>
  <si>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</si>
  <si>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</si>
  <si>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</si>
  <si>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</si>
  <si>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</si>
  <si>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</si>
  <si>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</si>
  <si>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</si>
  <si>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</si>
  <si>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</si>
  <si>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</si>
  <si>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</si>
  <si>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</si>
  <si>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</si>
  <si>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</si>
  <si>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</si>
  <si>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</si>
  <si>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</si>
  <si>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</si>
  <si>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</si>
  <si>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</si>
  <si>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</si>
  <si>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</si>
  <si>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</si>
  <si>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</si>
  <si>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</si>
  <si>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</si>
  <si>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</si>
  <si>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</si>
  <si>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</si>
  <si>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</si>
  <si>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</si>
  <si>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</si>
  <si>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</si>
  <si>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</si>
  <si>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</si>
  <si>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</si>
  <si>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</si>
  <si>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</si>
  <si>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</si>
  <si>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</si>
  <si>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</si>
  <si>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</si>
  <si>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</si>
  <si>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</si>
  <si>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</si>
  <si>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</si>
  <si>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</si>
  <si>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</si>
  <si>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</si>
  <si>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</si>
  <si>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</si>
  <si>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</si>
  <si>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</si>
  <si>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</si>
  <si>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</si>
  <si>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</si>
  <si>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</si>
  <si>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</si>
  <si>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</si>
  <si>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</si>
  <si>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</si>
  <si>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</si>
  <si>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</si>
  <si>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</si>
  <si>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</si>
  <si>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</si>
  <si>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</si>
  <si>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</si>
  <si>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</si>
  <si>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</si>
  <si>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</si>
  <si>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</si>
  <si>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</si>
  <si>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</si>
  <si>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</si>
  <si>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</si>
  <si>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</si>
  <si>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</si>
  <si>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</si>
  <si>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</si>
  <si>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</si>
  <si>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</si>
  <si>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</si>
  <si>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</si>
  <si>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</si>
  <si>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</si>
  <si>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</si>
  <si>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</si>
  <si>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</si>
  <si>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</si>
  <si>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</si>
  <si>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</si>
  <si>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</si>
  <si>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</si>
  <si>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</si>
  <si>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</si>
  <si>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</si>
  <si>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</si>
  <si>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</si>
  <si>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</si>
  <si>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</si>
  <si>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</si>
  <si>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</si>
  <si>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</si>
  <si>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</si>
  <si>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</si>
  <si>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</si>
  <si>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</si>
  <si>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</si>
  <si>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</si>
  <si>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</si>
  <si>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</si>
  <si>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</si>
  <si>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</si>
  <si>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</si>
  <si>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</si>
  <si>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</si>
  <si>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</si>
  <si>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</si>
  <si>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</si>
  <si>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</si>
  <si>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</si>
  <si>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</si>
  <si>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</si>
  <si>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</si>
  <si>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</si>
  <si>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</si>
  <si>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</si>
  <si>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</si>
  <si>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</si>
  <si>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</si>
  <si>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</si>
  <si>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</si>
  <si>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</si>
  <si>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</si>
  <si>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</si>
  <si>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</si>
  <si>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</si>
  <si>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</si>
  <si>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</si>
  <si>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</si>
  <si>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</si>
  <si>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</si>
  <si>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</si>
  <si>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</si>
  <si>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</si>
  <si>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</si>
  <si>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</si>
  <si>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</si>
  <si>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</si>
  <si>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</si>
  <si>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</si>
  <si>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</si>
  <si>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</si>
  <si>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</si>
  <si>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</si>
  <si>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</si>
  <si>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</si>
  <si>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</si>
  <si>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</si>
  <si>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</si>
  <si>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</si>
  <si>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</si>
  <si>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</si>
  <si>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</si>
  <si>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</si>
  <si>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</si>
  <si>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</si>
  <si>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</si>
  <si>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</si>
  <si>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</si>
  <si>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</si>
  <si>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</si>
  <si>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</si>
  <si>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</si>
  <si>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</si>
  <si>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</si>
  <si>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</si>
  <si>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</si>
  <si>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</si>
  <si>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</si>
  <si>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</si>
  <si>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</si>
  <si>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</si>
  <si>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</si>
  <si>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</si>
  <si>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</si>
  <si>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</si>
  <si>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</si>
  <si>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</si>
  <si>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</si>
  <si>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</si>
  <si>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</si>
  <si>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</si>
  <si>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</si>
  <si>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</si>
  <si>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</si>
  <si>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</si>
  <si>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</si>
  <si>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</si>
  <si>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</si>
  <si>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</si>
  <si>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</si>
  <si>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</si>
  <si>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</si>
  <si>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</si>
  <si>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</si>
  <si>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</si>
  <si>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</si>
  <si>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</si>
  <si>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</si>
  <si>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</si>
  <si>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</si>
  <si>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</si>
  <si>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</si>
  <si>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</si>
  <si>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</si>
  <si>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</si>
  <si>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</si>
  <si>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</si>
  <si>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</si>
  <si>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</si>
  <si>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</si>
  <si>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</si>
  <si>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</si>
  <si>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</si>
  <si>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</si>
  <si>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</si>
  <si>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</si>
  <si>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</si>
  <si>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</si>
  <si>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</si>
  <si>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</si>
  <si>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</si>
  <si>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</si>
  <si>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</si>
  <si>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</si>
  <si>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</si>
  <si>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</si>
  <si>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</si>
  <si>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</si>
  <si>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</si>
  <si>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</si>
  <si>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</si>
  <si>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</si>
  <si>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</si>
  <si>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</si>
  <si>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</si>
  <si>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</si>
  <si>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</si>
  <si>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</si>
  <si>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</si>
  <si>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</si>
  <si>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</si>
  <si>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</si>
  <si>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</si>
  <si>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</si>
  <si>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</si>
  <si>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</si>
  <si>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</si>
  <si>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</si>
  <si>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</si>
  <si>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</si>
  <si>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</si>
  <si>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</si>
  <si>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</si>
  <si>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</si>
  <si>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</si>
  <si>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</si>
  <si>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</si>
  <si>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</si>
  <si>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</si>
  <si>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</si>
  <si>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</si>
  <si>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</si>
  <si>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</si>
  <si>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</si>
  <si>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</si>
  <si>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</si>
  <si>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</si>
  <si>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</si>
  <si>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</si>
  <si>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</si>
  <si>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</si>
  <si>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</si>
  <si>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</si>
  <si>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</si>
  <si>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</si>
  <si>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</si>
  <si>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</si>
  <si>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</si>
  <si>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</si>
  <si>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</si>
  <si>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</si>
  <si>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</si>
  <si>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</si>
  <si>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</si>
  <si>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</si>
  <si>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</si>
  <si>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</si>
  <si>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</si>
  <si>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</si>
  <si>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</si>
  <si>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</si>
  <si>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</si>
  <si>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</si>
  <si>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</si>
  <si>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</si>
  <si>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</si>
  <si>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</si>
  <si>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</si>
  <si>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</si>
  <si>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</si>
  <si>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</si>
  <si>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</si>
  <si>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</si>
  <si>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</si>
  <si>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</si>
  <si>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</si>
  <si>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</si>
  <si>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</si>
  <si>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</si>
  <si>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</si>
  <si>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</si>
  <si>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</si>
  <si>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</si>
  <si>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</si>
  <si>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</si>
  <si>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</si>
  <si>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</si>
  <si>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</si>
  <si>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</si>
  <si>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</si>
  <si>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</si>
  <si>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</si>
  <si>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</si>
  <si>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</si>
  <si>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</si>
  <si>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</si>
  <si>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</si>
  <si>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</si>
  <si>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</si>
  <si>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</si>
  <si>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</si>
  <si>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</si>
  <si>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</si>
  <si>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</si>
  <si>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</si>
  <si>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</si>
  <si>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</si>
  <si>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</si>
  <si>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</si>
  <si>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</si>
  <si>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</si>
  <si>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</si>
  <si>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</si>
  <si>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</si>
  <si>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</si>
  <si>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</si>
  <si>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</si>
  <si>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</si>
  <si>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</si>
  <si>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</si>
  <si>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</si>
  <si>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</si>
  <si>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</si>
  <si>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</si>
  <si>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</si>
  <si>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</si>
  <si>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</si>
  <si>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</si>
  <si>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</si>
  <si>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</si>
  <si>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</si>
  <si>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</si>
  <si>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</si>
  <si>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</si>
  <si>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</si>
  <si>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</si>
  <si>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</si>
  <si>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</si>
  <si>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</si>
  <si>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</si>
  <si>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</si>
  <si>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</si>
  <si>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</si>
  <si>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</si>
  <si>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</si>
  <si>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</si>
  <si>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</si>
  <si>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</si>
  <si>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</si>
  <si>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</si>
  <si>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</si>
  <si>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</si>
  <si>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</si>
  <si>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</si>
  <si>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</si>
  <si>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</si>
  <si>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</si>
  <si>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</si>
  <si>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</si>
  <si>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</si>
  <si>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</si>
  <si>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</si>
  <si>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</si>
  <si>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</si>
  <si>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</si>
  <si>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</si>
  <si>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</si>
  <si>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</si>
  <si>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</si>
  <si>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</si>
  <si>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</si>
  <si>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</si>
  <si>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</si>
  <si>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</si>
  <si>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</si>
  <si>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</si>
  <si>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</si>
  <si>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</si>
  <si>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</si>
  <si>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</si>
  <si>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</si>
  <si>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</si>
  <si>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</si>
  <si>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</si>
  <si>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</si>
  <si>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</si>
  <si>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</si>
  <si>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</si>
  <si>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</si>
  <si>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</si>
  <si>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</si>
  <si>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</si>
  <si>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</si>
  <si>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</si>
  <si>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</si>
  <si>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</si>
  <si>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</si>
  <si>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</si>
  <si>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</si>
  <si>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</si>
  <si>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</si>
  <si>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</si>
  <si>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</si>
  <si>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</si>
  <si>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</si>
  <si>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</si>
  <si>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</si>
  <si>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</si>
  <si>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</si>
  <si>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</si>
  <si>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</si>
  <si>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</si>
  <si>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</si>
  <si>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</si>
  <si>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</si>
  <si>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</si>
  <si>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</si>
  <si>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</si>
  <si>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</si>
  <si>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</si>
  <si>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</si>
  <si>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</si>
  <si>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</si>
  <si>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</si>
  <si>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</si>
  <si>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</si>
  <si>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</si>
  <si>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</si>
  <si>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</si>
  <si>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</si>
  <si>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</si>
  <si>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</si>
  <si>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</si>
  <si>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</si>
  <si>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</si>
  <si>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</si>
  <si>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</si>
  <si>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</si>
  <si>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</si>
  <si>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</si>
  <si>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</si>
  <si>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</si>
  <si>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</si>
  <si>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</si>
  <si>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</si>
  <si>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</si>
  <si>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</si>
  <si>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</si>
  <si>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</si>
  <si>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</si>
  <si>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</si>
  <si>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</si>
  <si>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</si>
  <si>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</si>
  <si>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</si>
  <si>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</si>
  <si>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</si>
  <si>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</si>
  <si>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</si>
  <si>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</si>
  <si>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</si>
  <si>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</si>
  <si>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</si>
  <si>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</si>
  <si>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</si>
  <si>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</si>
  <si>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</si>
  <si>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</si>
  <si>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</si>
  <si>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</si>
  <si>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</si>
  <si>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</si>
  <si>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</si>
  <si>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</si>
  <si>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</si>
  <si>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</si>
  <si>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</si>
  <si>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</si>
  <si>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</si>
  <si>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</si>
  <si>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</si>
  <si>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</si>
  <si>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</si>
  <si>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</si>
  <si>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</si>
  <si>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</si>
  <si>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</si>
  <si>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</si>
  <si>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</si>
  <si>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</si>
  <si>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</si>
  <si>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</si>
  <si>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</si>
  <si>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</si>
  <si>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</si>
  <si>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</si>
  <si>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</si>
  <si>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</si>
  <si>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</si>
  <si>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</si>
  <si>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</si>
  <si>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</si>
  <si>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</si>
  <si>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</si>
  <si>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</si>
  <si>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</si>
  <si>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</si>
  <si>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</si>
  <si>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</si>
  <si>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</si>
  <si>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</si>
  <si>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</si>
  <si>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</si>
  <si>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</si>
  <si>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</si>
  <si>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</si>
  <si>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</si>
  <si>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</si>
  <si>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</si>
  <si>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</si>
  <si>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</si>
  <si>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</si>
  <si>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</si>
  <si>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</si>
  <si>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</si>
  <si>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</si>
  <si>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</si>
  <si>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</si>
  <si>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</si>
  <si>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</si>
  <si>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</si>
  <si>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</si>
  <si>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</si>
  <si>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</si>
  <si>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</si>
  <si>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</si>
  <si>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</si>
  <si>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</si>
  <si>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</si>
  <si>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</si>
  <si>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</si>
  <si>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</si>
  <si>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</si>
  <si>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</si>
  <si>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</si>
  <si>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</si>
  <si>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</si>
  <si>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</si>
  <si>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</si>
  <si>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</si>
  <si>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</si>
  <si>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</si>
  <si>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</si>
  <si>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</si>
  <si>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</si>
  <si>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</si>
  <si>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</si>
  <si>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</si>
  <si>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</si>
  <si>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</si>
  <si>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</si>
  <si>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</si>
  <si>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</si>
  <si>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</si>
  <si>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</si>
  <si>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</si>
  <si>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</si>
  <si>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</si>
  <si>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</si>
  <si>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</si>
  <si>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</si>
  <si>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</si>
  <si>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</si>
  <si>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</si>
  <si>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</si>
  <si>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</si>
  <si>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</si>
  <si>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</si>
  <si>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</si>
  <si>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</si>
  <si>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</si>
  <si>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</si>
  <si>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</si>
  <si>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</si>
  <si>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</si>
  <si>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</si>
  <si>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</si>
  <si>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</si>
  <si>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</si>
  <si>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</si>
  <si>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</si>
  <si>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</si>
  <si>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</si>
  <si>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</si>
  <si>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</si>
  <si>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</si>
  <si>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</si>
  <si>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</si>
  <si>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</si>
  <si>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</si>
  <si>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</si>
  <si>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</si>
  <si>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</si>
  <si>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</si>
  <si>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</si>
  <si>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</si>
  <si>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</si>
  <si>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</si>
  <si>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</si>
  <si>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</si>
  <si>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</si>
  <si>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</si>
  <si>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</si>
  <si>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</si>
  <si>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</si>
  <si>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</si>
  <si>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</si>
  <si>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</si>
  <si>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</si>
  <si>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</si>
  <si>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</si>
  <si>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</si>
  <si>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</si>
  <si>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</si>
  <si>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</si>
  <si>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</si>
  <si>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</si>
  <si>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</si>
  <si>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</si>
  <si>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</si>
  <si>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</si>
  <si>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</si>
  <si>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</si>
  <si>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</si>
  <si>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</si>
  <si>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</si>
  <si>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</si>
  <si>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</si>
  <si>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</si>
  <si>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</si>
  <si>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</si>
  <si>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</si>
  <si>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</si>
  <si>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</si>
  <si>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</si>
  <si>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</si>
  <si>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</si>
  <si>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</si>
  <si>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</si>
  <si>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</si>
  <si>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</si>
  <si>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</si>
  <si>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</si>
  <si>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</si>
  <si>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</si>
  <si>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</si>
  <si>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</si>
  <si>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</si>
  <si>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</si>
  <si>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</si>
  <si>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</si>
  <si>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</si>
  <si>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</si>
  <si>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</si>
  <si>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</si>
  <si>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</si>
  <si>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</si>
  <si>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</si>
  <si>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</si>
  <si>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</si>
  <si>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</si>
  <si>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</si>
  <si>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</si>
  <si>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</si>
  <si>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</si>
  <si>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</si>
  <si>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</si>
  <si>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</si>
  <si>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</si>
  <si>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</si>
  <si>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</si>
  <si>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</si>
  <si>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</si>
  <si>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</si>
  <si>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</si>
  <si>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</si>
  <si>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</si>
  <si>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</si>
  <si>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</si>
  <si>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</si>
  <si>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</si>
  <si>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</si>
  <si>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</si>
  <si>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</si>
  <si>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</si>
  <si>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</si>
  <si>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</si>
  <si>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</si>
  <si>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</si>
  <si>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</si>
  <si>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</si>
  <si>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</si>
  <si>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</si>
  <si>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</si>
  <si>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</si>
  <si>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</si>
  <si>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</si>
  <si>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</si>
  <si>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</si>
  <si>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</si>
  <si>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</si>
  <si>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</si>
  <si>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</si>
  <si>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</si>
  <si>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</si>
  <si>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</si>
  <si>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</si>
  <si>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</si>
  <si>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</si>
  <si>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</si>
  <si>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</si>
  <si>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</si>
  <si>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</si>
  <si>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</si>
  <si>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</si>
  <si>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</si>
  <si>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</si>
  <si>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</si>
  <si>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</si>
  <si>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</si>
  <si>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</si>
  <si>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</si>
  <si>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</si>
  <si>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</si>
  <si>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</si>
  <si>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</si>
  <si>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</si>
  <si>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</si>
  <si>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</si>
  <si>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</si>
  <si>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</si>
  <si>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</si>
  <si>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</si>
  <si>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</si>
  <si>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</si>
  <si>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</si>
  <si>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</si>
  <si>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</si>
  <si>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</si>
  <si>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</si>
  <si>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</si>
  <si>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</si>
  <si>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</si>
  <si>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</si>
  <si>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</si>
  <si>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</si>
  <si>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</si>
  <si>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</si>
  <si>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</si>
  <si>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</si>
  <si>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</si>
  <si>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</si>
  <si>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</si>
  <si>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</si>
  <si>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</si>
  <si>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</si>
  <si>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</si>
  <si>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</si>
  <si>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</si>
  <si>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</si>
  <si>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</si>
  <si>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</si>
  <si>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</si>
  <si>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</si>
  <si>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</si>
  <si>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</si>
  <si>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</si>
  <si>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</si>
  <si>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</si>
  <si>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</si>
  <si>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</si>
  <si>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</si>
  <si>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</si>
  <si>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</si>
  <si>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</si>
  <si>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</si>
  <si>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</si>
  <si>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</si>
  <si>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</si>
  <si>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</si>
  <si>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</si>
  <si>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</si>
  <si>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</si>
  <si>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</si>
  <si>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</si>
  <si>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</si>
  <si>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</si>
  <si>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</si>
  <si>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</si>
  <si>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</si>
  <si>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</si>
  <si>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</si>
  <si>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</si>
  <si>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</si>
  <si>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</si>
  <si>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</si>
  <si>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</si>
  <si>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</si>
  <si>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</si>
  <si>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</si>
  <si>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</si>
  <si>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</si>
  <si>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</si>
  <si>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</si>
  <si>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</si>
  <si>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</si>
  <si>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</si>
  <si>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</si>
  <si>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</si>
  <si>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</si>
  <si>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</si>
  <si>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</si>
  <si>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</si>
  <si>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</si>
  <si>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</si>
  <si>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</si>
  <si>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</si>
  <si>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</si>
  <si>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</si>
  <si>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</si>
  <si>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</si>
  <si>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</si>
  <si>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</si>
  <si>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</si>
  <si>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</si>
  <si>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</si>
  <si>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</si>
  <si>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</si>
  <si>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</si>
  <si>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</si>
  <si>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</si>
  <si>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</si>
  <si>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</si>
  <si>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</si>
  <si>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</si>
  <si>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</si>
  <si>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</si>
  <si>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</si>
  <si>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</si>
  <si>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</si>
  <si>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</si>
  <si>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</si>
  <si>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</si>
  <si>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</si>
  <si>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</si>
  <si>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</si>
  <si>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</si>
  <si>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</si>
  <si>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</si>
  <si>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</si>
  <si>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</si>
  <si>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</si>
  <si>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</si>
  <si>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</si>
  <si>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</si>
  <si>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</si>
  <si>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</si>
  <si>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</si>
  <si>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</si>
  <si>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</si>
  <si>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</si>
  <si>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</si>
  <si>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</si>
  <si>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</si>
  <si>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</si>
  <si>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</si>
  <si>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</si>
  <si>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</si>
  <si>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</si>
  <si>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</si>
  <si>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</si>
  <si>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</si>
  <si>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</si>
  <si>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</si>
  <si>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</si>
  <si>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</si>
  <si>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</si>
  <si>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</si>
  <si>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</si>
  <si>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</si>
  <si>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</si>
  <si>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</si>
  <si>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</si>
  <si>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</si>
  <si>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</si>
  <si>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</si>
  <si>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</si>
  <si>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</si>
  <si>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</si>
  <si>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</si>
  <si>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</si>
  <si>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</si>
  <si>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</si>
  <si>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</si>
  <si>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</si>
  <si>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</si>
  <si>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</si>
  <si>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</si>
  <si>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</si>
  <si>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</si>
  <si>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</si>
  <si>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</si>
  <si>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</si>
  <si>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</si>
  <si>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</si>
  <si>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</si>
  <si>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</si>
  <si>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</si>
  <si>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</si>
  <si>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</si>
  <si>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</si>
  <si>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</si>
  <si>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</si>
  <si>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</si>
  <si>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</si>
  <si>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</si>
  <si>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</si>
  <si>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</si>
  <si>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</si>
  <si>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</si>
  <si>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</si>
  <si>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</si>
  <si>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</si>
  <si>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</si>
  <si>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</si>
  <si>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</si>
  <si>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</si>
  <si>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</si>
  <si>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</si>
  <si>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</si>
  <si>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</si>
  <si>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</si>
  <si>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</si>
  <si>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</si>
  <si>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</si>
  <si>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</si>
  <si>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</si>
  <si>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</si>
  <si>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</si>
  <si>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</si>
  <si>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</si>
  <si>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</si>
  <si>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</si>
  <si>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</si>
  <si>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</si>
  <si>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</si>
  <si>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</si>
  <si>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</si>
  <si>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</si>
  <si>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</si>
  <si>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</si>
  <si>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</si>
  <si>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</si>
  <si>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</si>
  <si>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</si>
  <si>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</si>
  <si>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</si>
  <si>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</si>
  <si>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</si>
  <si>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</si>
  <si>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</si>
  <si>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</si>
  <si>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</si>
  <si>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</si>
  <si>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</si>
  <si>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</si>
  <si>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</si>
  <si>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</si>
  <si>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</si>
  <si>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</si>
  <si>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</si>
  <si>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</si>
  <si>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</si>
  <si>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</si>
  <si>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</si>
  <si>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</si>
  <si>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</si>
  <si>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</si>
  <si>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</si>
  <si>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</si>
  <si>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</si>
  <si>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</si>
  <si>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</si>
  <si>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</si>
  <si>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</si>
  <si>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</si>
  <si>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</si>
  <si>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</si>
  <si>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</si>
  <si>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</si>
  <si>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</si>
  <si>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</si>
  <si>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</si>
  <si>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</si>
  <si>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</si>
  <si>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</si>
  <si>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</si>
  <si>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</si>
  <si>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</si>
  <si>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</si>
  <si>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</si>
  <si>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</si>
  <si>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</si>
  <si>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</si>
  <si>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</si>
  <si>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</si>
  <si>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</si>
  <si>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</si>
  <si>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</si>
  <si>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</si>
  <si>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</si>
  <si>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</si>
  <si>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</si>
  <si>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</si>
  <si>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</si>
  <si>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</si>
  <si>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</si>
  <si>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</si>
  <si>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</si>
  <si>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</si>
  <si>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</si>
  <si>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</si>
  <si>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</si>
  <si>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</si>
  <si>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</si>
  <si>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</si>
  <si>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</si>
  <si>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</si>
  <si>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</si>
  <si>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</si>
  <si>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</si>
  <si>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</si>
  <si>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</si>
  <si>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</si>
  <si>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</si>
  <si>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</si>
  <si>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</si>
  <si>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</si>
  <si>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</si>
  <si>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</si>
  <si>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</si>
  <si>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</si>
  <si>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</si>
  <si>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</si>
  <si>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</si>
  <si>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</si>
  <si>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</si>
  <si>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</si>
  <si>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</si>
  <si>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</si>
  <si>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</si>
  <si>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</si>
  <si>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</si>
  <si>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</si>
  <si>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</si>
  <si>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</si>
  <si>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</si>
  <si>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</si>
  <si>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</si>
  <si>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</si>
  <si>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</si>
  <si>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</si>
  <si>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</si>
  <si>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</si>
  <si>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</si>
  <si>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</si>
  <si>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</si>
  <si>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</si>
  <si>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</si>
  <si>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</si>
  <si>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</si>
  <si>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</si>
  <si>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</si>
  <si>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</si>
  <si>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</si>
  <si>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</si>
  <si>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</si>
  <si>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</si>
  <si>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</si>
  <si>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</si>
  <si>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</si>
  <si>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</si>
  <si>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</si>
  <si>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</si>
  <si>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</si>
  <si>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</si>
  <si>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</si>
  <si>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</si>
  <si>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</si>
  <si>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</si>
  <si>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</si>
  <si>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</si>
  <si>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</si>
  <si>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</si>
  <si>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</si>
  <si>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</si>
  <si>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</si>
  <si>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</si>
  <si>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</si>
  <si>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</si>
  <si>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</si>
  <si>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</si>
  <si>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</si>
  <si>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</si>
  <si>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</si>
  <si>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</si>
  <si>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</si>
  <si>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</si>
  <si>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</si>
  <si>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</si>
  <si>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</si>
  <si>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</si>
  <si>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</si>
  <si>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</si>
  <si>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</si>
  <si>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</si>
  <si>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</si>
  <si>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</si>
  <si>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</si>
  <si>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</si>
  <si>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</si>
  <si>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</si>
  <si>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</si>
  <si>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</si>
  <si>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</si>
  <si>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</si>
  <si>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</si>
  <si>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</si>
  <si>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</si>
  <si>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</si>
  <si>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</si>
  <si>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</si>
  <si>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</si>
  <si>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</si>
  <si>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</si>
  <si>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</si>
  <si>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</si>
  <si>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</si>
  <si>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</si>
  <si>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</si>
  <si>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</si>
  <si>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</si>
  <si>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</si>
  <si>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</si>
  <si>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</si>
  <si>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</si>
  <si>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</si>
  <si>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</si>
  <si>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</si>
  <si>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</si>
  <si>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</si>
  <si>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</si>
  <si>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</si>
  <si>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</si>
  <si>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</si>
  <si>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</si>
  <si>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</si>
  <si>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</si>
  <si>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</si>
  <si>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</si>
  <si>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</si>
  <si>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</si>
  <si>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</si>
  <si>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</si>
  <si>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</si>
  <si>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</si>
  <si>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</si>
  <si>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</si>
  <si>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</si>
  <si>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</si>
  <si>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</si>
  <si>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</si>
  <si>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</si>
  <si>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</si>
  <si>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</si>
  <si>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</si>
  <si>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</si>
  <si>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</si>
  <si>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</si>
  <si>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</si>
  <si>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</si>
  <si>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</si>
  <si>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</si>
  <si>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</si>
  <si>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</si>
  <si>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</si>
  <si>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</si>
  <si>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</si>
  <si>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</si>
  <si>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</si>
  <si>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</si>
  <si>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</si>
  <si>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</si>
  <si>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</si>
  <si>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</si>
  <si>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</si>
  <si>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</si>
  <si>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</si>
  <si>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</si>
  <si>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</si>
  <si>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</si>
  <si>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</si>
  <si>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</si>
  <si>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</si>
  <si>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</si>
  <si>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</si>
  <si>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</si>
  <si>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</si>
  <si>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</si>
  <si>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</si>
  <si>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</si>
  <si>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</si>
  <si>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</si>
  <si>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</si>
  <si>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</si>
  <si>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</si>
  <si>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</si>
  <si>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</si>
  <si>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</si>
  <si>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</si>
  <si>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</si>
  <si>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</si>
  <si>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</si>
  <si>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</si>
  <si>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</si>
  <si>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</si>
  <si>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</si>
  <si>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</si>
  <si>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</si>
  <si>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</si>
  <si>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</si>
  <si>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</si>
  <si>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</si>
  <si>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</si>
  <si>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</si>
  <si>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</si>
  <si>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</si>
  <si>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</si>
  <si>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</si>
  <si>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</si>
  <si>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</si>
  <si>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</si>
  <si>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</si>
  <si>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</si>
  <si>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</si>
  <si>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</si>
  <si>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</si>
  <si>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</si>
  <si>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</si>
  <si>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</si>
  <si>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</si>
  <si>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</si>
  <si>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</si>
  <si>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</si>
  <si>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</si>
  <si>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</si>
  <si>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</si>
  <si>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</si>
  <si>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</si>
  <si>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</si>
  <si>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</si>
  <si>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</si>
  <si>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</si>
  <si>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</si>
  <si>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</si>
  <si>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</si>
  <si>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</si>
  <si>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</si>
  <si>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</si>
  <si>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</si>
  <si>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</si>
  <si>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</si>
  <si>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</si>
  <si>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</si>
  <si>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</si>
  <si>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</si>
  <si>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</si>
  <si>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</si>
  <si>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</si>
  <si>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</si>
  <si>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</si>
  <si>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</si>
  <si>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</si>
  <si>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</si>
  <si>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</si>
  <si>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</si>
  <si>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</si>
  <si>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</si>
  <si>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</si>
  <si>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</si>
  <si>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</si>
  <si>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</si>
  <si>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</si>
  <si>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</si>
  <si>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</si>
  <si>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</si>
  <si>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</si>
  <si>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</si>
  <si>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</si>
  <si>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</si>
  <si>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</si>
  <si>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</si>
  <si>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</si>
  <si>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</si>
  <si>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</si>
  <si>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</si>
  <si>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</si>
  <si>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</si>
  <si>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</si>
  <si>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</si>
  <si>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</si>
  <si>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</si>
  <si>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</si>
  <si>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</si>
  <si>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</si>
  <si>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</si>
  <si>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</si>
  <si>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</si>
  <si>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</si>
  <si>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</si>
  <si>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</si>
  <si>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</si>
  <si>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</si>
  <si>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</si>
  <si>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</si>
  <si>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</si>
  <si>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</si>
  <si>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</si>
  <si>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</si>
  <si>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</si>
  <si>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</si>
  <si>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</si>
  <si>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</si>
  <si>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</si>
  <si>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</si>
  <si>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</si>
  <si>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</si>
  <si>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</si>
  <si>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</si>
  <si>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</si>
  <si>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</si>
  <si>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</si>
  <si>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</si>
  <si>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</si>
  <si>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</si>
  <si>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</si>
  <si>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</si>
  <si>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</si>
  <si>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</si>
  <si>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</si>
  <si>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</si>
  <si>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</si>
  <si>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</si>
  <si>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</si>
  <si>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</si>
  <si>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</si>
  <si>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</si>
  <si>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</si>
  <si>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</si>
  <si>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</si>
  <si>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</si>
  <si>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</si>
  <si>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</si>
  <si>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</si>
  <si>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</si>
  <si>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</si>
  <si>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</si>
  <si>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</si>
  <si>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</si>
  <si>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</si>
  <si>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</si>
  <si>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</si>
  <si>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</si>
  <si>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</si>
  <si>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</si>
  <si>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</si>
  <si>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</si>
  <si>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</si>
  <si>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</si>
  <si>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</si>
  <si>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</si>
  <si>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</si>
  <si>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</si>
  <si>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</si>
  <si>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</si>
  <si>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</si>
  <si>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</si>
  <si>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</si>
  <si>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</si>
  <si>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</si>
  <si>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</si>
  <si>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</si>
  <si>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</si>
  <si>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</si>
  <si>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</si>
  <si>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</si>
  <si>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</si>
  <si>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</si>
  <si>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</si>
  <si>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</si>
  <si>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</si>
  <si>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</si>
  <si>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</si>
  <si>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</si>
  <si>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</si>
  <si>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</si>
  <si>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</si>
  <si>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</si>
  <si>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</si>
  <si>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</si>
  <si>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</si>
  <si>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</si>
  <si>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</si>
  <si>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</si>
  <si>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</si>
  <si>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</si>
  <si>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</si>
  <si>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</si>
  <si>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</si>
  <si>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</si>
  <si>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</si>
  <si>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</si>
  <si>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</si>
  <si>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</si>
  <si>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</si>
  <si>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</si>
  <si>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</si>
  <si>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</si>
  <si>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</si>
  <si>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</si>
  <si>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</si>
  <si>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</si>
  <si>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</si>
  <si>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</si>
  <si>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</si>
  <si>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</si>
  <si>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</si>
  <si>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</si>
  <si>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</si>
  <si>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</si>
  <si>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</si>
  <si>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</si>
  <si>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</si>
  <si>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</si>
  <si>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</si>
  <si>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</si>
  <si>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</si>
  <si>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</si>
  <si>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</si>
  <si>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</si>
  <si>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</si>
  <si>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</si>
  <si>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</si>
  <si>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</si>
  <si>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</si>
  <si>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</si>
  <si>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</si>
  <si>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</si>
  <si>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</si>
  <si>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</si>
  <si>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</si>
  <si>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</si>
  <si>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</si>
  <si>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</si>
  <si>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</si>
  <si>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</si>
  <si>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</si>
  <si>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</si>
  <si>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</si>
  <si>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</si>
  <si>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</si>
  <si>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</si>
  <si>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</si>
  <si>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</si>
  <si>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</si>
  <si>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</si>
  <si>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</si>
  <si>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</si>
  <si>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</si>
  <si>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</si>
  <si>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</si>
  <si>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</si>
  <si>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</si>
  <si>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</si>
  <si>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</si>
  <si>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</si>
  <si>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</si>
  <si>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</si>
  <si>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</si>
  <si>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</si>
  <si>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</si>
  <si>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</si>
  <si>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</si>
  <si>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</si>
  <si>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</si>
  <si>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</si>
  <si>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</si>
  <si>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</si>
  <si>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</si>
  <si>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</si>
  <si>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</si>
  <si>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</si>
  <si>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</si>
  <si>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</si>
  <si>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</si>
  <si>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</si>
  <si>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</si>
  <si>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</si>
  <si>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</si>
  <si>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</si>
  <si>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</si>
  <si>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</si>
  <si>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</si>
  <si>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</si>
  <si>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</si>
  <si>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</si>
  <si>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</si>
  <si>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</si>
  <si>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</si>
  <si>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</si>
  <si>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</si>
  <si>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</si>
  <si>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</si>
  <si>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</si>
  <si>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</si>
  <si>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</si>
  <si>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</si>
  <si>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</si>
  <si>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</si>
  <si>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</si>
  <si>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</si>
  <si>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</si>
  <si>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</si>
  <si>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</si>
  <si>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</si>
  <si>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</si>
  <si>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</si>
  <si>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</si>
  <si>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</si>
  <si>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</si>
  <si>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</si>
  <si>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</si>
  <si>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</si>
  <si>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</si>
  <si>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</si>
  <si>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</si>
  <si>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</si>
  <si>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</si>
  <si>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</si>
  <si>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</si>
  <si>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</si>
  <si>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</si>
  <si>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</si>
  <si>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</si>
  <si>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</si>
  <si>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</si>
  <si>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</si>
  <si>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</si>
  <si>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</si>
  <si>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</si>
  <si>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</si>
  <si>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</si>
  <si>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</si>
  <si>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</si>
  <si>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</si>
  <si>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</si>
  <si>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</si>
  <si>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</si>
  <si>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</si>
  <si>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</si>
  <si>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</si>
  <si>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</si>
  <si>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</si>
  <si>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</si>
  <si>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</si>
  <si>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</si>
  <si>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</si>
  <si>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</si>
  <si>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</si>
  <si>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</si>
  <si>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</si>
  <si>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</si>
  <si>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</si>
  <si>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</si>
  <si>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</si>
  <si>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</si>
  <si>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</si>
  <si>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</si>
  <si>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</si>
  <si>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</si>
  <si>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</si>
  <si>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</si>
  <si>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</si>
  <si>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</si>
  <si>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</si>
  <si>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</si>
  <si>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</si>
  <si>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</si>
  <si>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</si>
  <si>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</si>
  <si>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</si>
  <si>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</si>
  <si>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</si>
  <si>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</si>
  <si>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</si>
  <si>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</si>
  <si>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</si>
  <si>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</si>
  <si>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</si>
  <si>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</si>
  <si>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</si>
  <si>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</si>
  <si>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</si>
  <si>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</si>
  <si>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</si>
  <si>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</si>
  <si>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</si>
  <si>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</si>
  <si>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</si>
  <si>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</si>
  <si>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</si>
  <si>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</si>
  <si>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</si>
  <si>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</si>
  <si>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</si>
  <si>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</si>
  <si>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</si>
  <si>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</si>
  <si>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</si>
  <si>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</si>
  <si>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</si>
  <si>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</si>
  <si>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</si>
  <si>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</si>
  <si>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</si>
  <si>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</si>
  <si>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</si>
  <si>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</si>
  <si>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</si>
  <si>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</si>
  <si>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</si>
  <si>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</si>
  <si>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</si>
  <si>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</si>
  <si>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</si>
  <si>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</si>
  <si>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</si>
  <si>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</si>
  <si>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</si>
  <si>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</si>
  <si>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</si>
  <si>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</si>
  <si>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</si>
  <si>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</si>
  <si>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</si>
  <si>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</si>
  <si>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</si>
  <si>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</si>
  <si>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</si>
  <si>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</si>
  <si>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</si>
  <si>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</si>
  <si>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</si>
  <si>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</si>
  <si>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</si>
  <si>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</si>
  <si>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</si>
  <si>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</si>
  <si>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</si>
  <si>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</si>
  <si>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</si>
  <si>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</si>
  <si>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</si>
  <si>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</si>
  <si>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</si>
  <si>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</si>
  <si>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</si>
  <si>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</si>
  <si>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</si>
  <si>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</si>
  <si>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</si>
  <si>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</si>
  <si>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</si>
  <si>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</si>
  <si>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</si>
  <si>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</si>
  <si>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</si>
  <si>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</si>
  <si>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</si>
  <si>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</si>
  <si>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</si>
  <si>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</si>
  <si>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</si>
  <si>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</si>
  <si>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</si>
  <si>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</si>
  <si>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</si>
  <si>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</si>
  <si>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</si>
  <si>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</si>
  <si>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</si>
  <si>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</si>
  <si>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</si>
  <si>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</si>
  <si>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</si>
  <si>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</si>
  <si>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</si>
  <si>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</si>
  <si>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</si>
  <si>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</si>
  <si>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</si>
  <si>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</si>
  <si>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</si>
  <si>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</si>
  <si>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</si>
  <si>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</si>
  <si>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</si>
  <si>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</si>
  <si>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</si>
  <si>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</si>
  <si>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</si>
  <si>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</si>
  <si>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</si>
  <si>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</si>
  <si>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</si>
  <si>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</si>
  <si>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</si>
  <si>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</si>
  <si>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</si>
  <si>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</si>
  <si>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</si>
  <si>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</si>
  <si>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</si>
  <si>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</si>
  <si>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</si>
  <si>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</si>
  <si>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</si>
  <si>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</si>
  <si>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</si>
  <si>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</si>
  <si>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</si>
  <si>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</si>
  <si>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</si>
  <si>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</si>
  <si>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</si>
  <si>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</si>
  <si>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</si>
  <si>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</si>
  <si>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</si>
  <si>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</si>
  <si>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</si>
  <si>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</si>
  <si>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</si>
  <si>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</si>
  <si>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</si>
  <si>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</si>
  <si>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</si>
  <si>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</si>
  <si>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</si>
  <si>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</si>
  <si>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</si>
  <si>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</si>
  <si>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</si>
  <si>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</si>
  <si>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</si>
  <si>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</si>
  <si>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</si>
  <si>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</si>
  <si>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</si>
  <si>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</si>
  <si>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</si>
  <si>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</si>
  <si>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</si>
  <si>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</si>
  <si>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</si>
  <si>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</si>
  <si>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</si>
  <si>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</si>
  <si>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</si>
  <si>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</si>
  <si>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</si>
  <si>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</si>
  <si>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</si>
  <si>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</si>
  <si>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</si>
  <si>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</si>
  <si>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</si>
  <si>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</si>
  <si>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</si>
  <si>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</si>
  <si>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</si>
  <si>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</si>
  <si>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</si>
  <si>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</si>
  <si>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</si>
  <si>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</si>
  <si>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</si>
  <si>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</si>
  <si>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</si>
  <si>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</si>
  <si>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</si>
  <si>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</si>
  <si>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</si>
  <si>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</si>
  <si>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</si>
  <si>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</si>
  <si>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</si>
  <si>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</si>
  <si>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</si>
  <si>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</si>
  <si>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</si>
  <si>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</si>
  <si>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</si>
  <si>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</si>
  <si>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</si>
  <si>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</si>
  <si>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</si>
  <si>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</si>
  <si>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</si>
  <si>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</si>
  <si>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</si>
  <si>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</si>
  <si>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</si>
  <si>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</si>
  <si>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</si>
  <si>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</si>
  <si>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</si>
  <si>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</si>
  <si>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</si>
  <si>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</si>
  <si>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</si>
  <si>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</si>
  <si>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</si>
  <si>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</si>
  <si>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</si>
  <si>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</si>
  <si>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</si>
  <si>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</si>
  <si>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</si>
  <si>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</si>
  <si>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</si>
  <si>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</si>
  <si>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</si>
  <si>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</si>
  <si>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</si>
  <si>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</si>
  <si>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</si>
  <si>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</si>
  <si>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</si>
  <si>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</si>
  <si>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</si>
  <si>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</si>
  <si>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</si>
  <si>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</si>
  <si>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</si>
  <si>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</si>
  <si>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</si>
  <si>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</si>
  <si>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</si>
  <si>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</si>
  <si>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</si>
  <si>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</si>
  <si>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</si>
  <si>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</si>
  <si>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</si>
  <si>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</si>
  <si>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</si>
  <si>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</si>
  <si>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</si>
  <si>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</si>
  <si>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</si>
  <si>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</si>
  <si>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</si>
  <si>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</si>
  <si>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</si>
  <si>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</si>
  <si>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</si>
  <si>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</si>
  <si>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</si>
  <si>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</si>
  <si>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</si>
  <si>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</si>
  <si>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</si>
  <si>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</si>
  <si>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</si>
  <si>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</si>
  <si>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</si>
  <si>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</si>
  <si>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</si>
  <si>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</si>
  <si>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</si>
  <si>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</si>
  <si>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</si>
  <si>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</si>
  <si>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</si>
  <si>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</si>
  <si>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</si>
  <si>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</si>
  <si>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</si>
  <si>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</si>
  <si>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</si>
  <si>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</si>
  <si>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</si>
  <si>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</si>
  <si>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</si>
  <si>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</si>
  <si>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</si>
  <si>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</si>
  <si>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</si>
  <si>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</si>
  <si>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</si>
  <si>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</si>
  <si>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</si>
  <si>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</si>
  <si>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</si>
  <si>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</si>
  <si>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</si>
  <si>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</si>
  <si>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</si>
  <si>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</si>
  <si>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</si>
  <si>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</si>
  <si>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</si>
  <si>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</si>
  <si>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</si>
  <si>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</si>
  <si>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</si>
  <si>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</si>
  <si>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</si>
  <si>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</si>
  <si>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</si>
  <si>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</si>
  <si>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</si>
  <si>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</si>
  <si>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</si>
  <si>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</si>
  <si>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</si>
  <si>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</si>
  <si>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</si>
  <si>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</si>
  <si>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</si>
  <si>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</si>
  <si>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</si>
  <si>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</si>
  <si>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</si>
  <si>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</si>
  <si>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</si>
  <si>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</si>
  <si>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</si>
  <si>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</si>
  <si>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</si>
  <si>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</si>
  <si>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</si>
  <si>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</si>
  <si>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</si>
  <si>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</si>
  <si>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</si>
  <si>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</si>
  <si>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</si>
  <si>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</si>
  <si>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</si>
  <si>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</si>
  <si>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</si>
  <si>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</si>
  <si>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</si>
  <si>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</si>
  <si>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</si>
  <si>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</si>
  <si>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</si>
  <si>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</si>
  <si>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</si>
  <si>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</si>
  <si>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</si>
  <si>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</si>
  <si>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</si>
  <si>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</si>
  <si>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</si>
  <si>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</si>
  <si>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</si>
  <si>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</si>
  <si>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</si>
  <si>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</si>
  <si>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</si>
  <si>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</si>
  <si>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</si>
  <si>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</si>
  <si>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</si>
  <si>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</si>
  <si>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</si>
  <si>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</si>
  <si>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</si>
  <si>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</si>
  <si>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</si>
  <si>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</si>
  <si>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</si>
  <si>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</si>
  <si>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</si>
  <si>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</si>
  <si>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</si>
  <si>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</si>
  <si>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</si>
  <si>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</si>
  <si>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</si>
  <si>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</si>
  <si>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</si>
  <si>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</si>
  <si>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</si>
  <si>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</si>
  <si>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</si>
  <si>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</si>
  <si>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</si>
  <si>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</si>
  <si>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</si>
  <si>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</si>
  <si>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</si>
  <si>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</si>
  <si>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</si>
  <si>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</si>
  <si>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</si>
  <si>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</si>
  <si>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</si>
  <si>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</si>
  <si>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</si>
  <si>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</si>
  <si>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</si>
  <si>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</si>
  <si>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</si>
  <si>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</si>
  <si>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</si>
  <si>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</si>
  <si>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</si>
  <si>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</si>
  <si>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</si>
  <si>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</si>
  <si>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</si>
  <si>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</si>
  <si>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</si>
  <si>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</si>
  <si>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</si>
  <si>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</si>
  <si>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</si>
  <si>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</si>
  <si>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</si>
  <si>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</si>
  <si>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</si>
  <si>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</si>
  <si>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</si>
  <si>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</si>
  <si>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</si>
  <si>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</si>
  <si>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</si>
  <si>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</si>
  <si>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</si>
  <si>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</si>
  <si>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</si>
  <si>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</si>
  <si>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</si>
  <si>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</si>
  <si>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</si>
  <si>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</si>
  <si>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</si>
  <si>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</si>
  <si>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</si>
  <si>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</si>
  <si>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</si>
  <si>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</si>
  <si>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</si>
  <si>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</si>
  <si>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</si>
  <si>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</si>
  <si>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</si>
  <si>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</si>
  <si>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</si>
  <si>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</si>
  <si>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</si>
  <si>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</si>
  <si>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</si>
  <si>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</si>
  <si>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</si>
  <si>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</si>
  <si>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</si>
  <si>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</si>
  <si>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</si>
  <si>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</si>
  <si>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</si>
  <si>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</si>
  <si>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</si>
  <si>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</si>
  <si>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</si>
  <si>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</si>
  <si>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</si>
  <si>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</si>
  <si>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</si>
  <si>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</si>
  <si>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</si>
  <si>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</si>
  <si>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</si>
  <si>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</si>
  <si>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</si>
  <si>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</si>
  <si>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</si>
  <si>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</si>
  <si>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</si>
  <si>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</si>
  <si>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</si>
  <si>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</si>
  <si>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</si>
  <si>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</si>
  <si>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</si>
  <si>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</si>
  <si>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</si>
  <si>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</si>
  <si>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</si>
  <si>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</si>
  <si>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</si>
  <si>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</si>
  <si>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</si>
  <si>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</si>
  <si>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</si>
  <si>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</si>
  <si>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</si>
  <si>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</si>
  <si>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</si>
  <si>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</si>
  <si>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</si>
  <si>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</si>
  <si>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</si>
  <si>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</si>
  <si>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</si>
  <si>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</si>
  <si>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</si>
  <si>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</si>
  <si>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</si>
  <si>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</si>
  <si>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</si>
  <si>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</si>
  <si>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</si>
  <si>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</si>
  <si>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</si>
  <si>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</si>
  <si>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</si>
  <si>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</si>
  <si>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</si>
  <si>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</si>
  <si>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</si>
  <si>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</si>
  <si>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</si>
  <si>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</si>
  <si>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</si>
  <si>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</si>
  <si>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</si>
  <si>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</si>
  <si>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</si>
  <si>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</si>
  <si>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</si>
  <si>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</si>
  <si>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</si>
  <si>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</si>
  <si>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</si>
  <si>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</si>
  <si>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</si>
  <si>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</si>
  <si>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</si>
  <si>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</si>
  <si>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</si>
  <si>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</si>
  <si>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</si>
  <si>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</si>
  <si>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</si>
  <si>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</si>
  <si>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</si>
  <si>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</si>
  <si>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</si>
  <si>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</si>
  <si>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</si>
  <si>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</si>
  <si>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</si>
  <si>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</si>
  <si>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</si>
  <si>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</si>
  <si>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</si>
  <si>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</si>
  <si>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</si>
  <si>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</si>
  <si>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</si>
  <si>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</si>
  <si>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</si>
  <si>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</si>
  <si>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</si>
  <si>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</si>
  <si>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</si>
  <si>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</si>
  <si>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</si>
  <si>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</si>
  <si>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</si>
  <si>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</si>
  <si>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</si>
  <si>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</si>
  <si>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</si>
  <si>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</si>
  <si>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</si>
  <si>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</si>
  <si>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</si>
  <si>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</si>
  <si>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</si>
  <si>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</si>
  <si>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</si>
  <si>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</si>
  <si>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</si>
  <si>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</si>
  <si>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</si>
  <si>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</si>
  <si>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</si>
  <si>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</si>
  <si>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</si>
  <si>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</si>
  <si>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</si>
  <si>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</si>
  <si>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</si>
  <si>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</si>
  <si>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</si>
  <si>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</si>
  <si>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</si>
  <si>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</si>
  <si>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</si>
  <si>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</si>
  <si>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</si>
  <si>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</si>
  <si>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</si>
  <si>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</si>
  <si>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</si>
  <si>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</si>
  <si>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</si>
  <si>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</si>
  <si>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</si>
  <si>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</si>
  <si>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</si>
  <si>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</si>
  <si>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</si>
  <si>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</si>
  <si>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</si>
  <si>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</si>
  <si>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</si>
  <si>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</si>
  <si>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</si>
  <si>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</si>
  <si>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</si>
  <si>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</si>
  <si>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</si>
  <si>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</si>
  <si>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</si>
  <si>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</si>
  <si>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</si>
  <si>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</si>
  <si>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</si>
  <si>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</si>
  <si>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</si>
  <si>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</si>
  <si>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</si>
  <si>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</si>
  <si>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</si>
  <si>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</si>
  <si>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</si>
  <si>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</si>
  <si>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</si>
  <si>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</si>
  <si>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</si>
  <si>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</si>
  <si>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</si>
  <si>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</si>
  <si>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</si>
  <si>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</si>
  <si>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</si>
  <si>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</si>
  <si>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</si>
  <si>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</si>
  <si>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</si>
  <si>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</si>
  <si>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</si>
  <si>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</si>
  <si>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</si>
  <si>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</si>
  <si>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</si>
  <si>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</si>
  <si>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</si>
  <si>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</si>
  <si>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</si>
  <si>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</si>
  <si>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</si>
  <si>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</si>
  <si>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</si>
  <si>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</si>
  <si>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</si>
  <si>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</si>
  <si>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</si>
  <si>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</si>
  <si>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</si>
  <si>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</si>
  <si>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</si>
  <si>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</si>
  <si>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</si>
  <si>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</si>
  <si>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</si>
  <si>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</si>
  <si>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</si>
  <si>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</si>
  <si>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</si>
  <si>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</si>
  <si>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</si>
  <si>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</si>
  <si>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</si>
  <si>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</si>
  <si>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</si>
  <si>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</si>
  <si>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</si>
  <si>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</si>
  <si>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</si>
  <si>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</si>
  <si>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</si>
  <si>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</si>
  <si>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</si>
  <si>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</si>
  <si>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</si>
  <si>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</si>
  <si>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</si>
  <si>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</si>
  <si>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</si>
  <si>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</si>
  <si>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</si>
  <si>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</si>
  <si>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</si>
  <si>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</si>
  <si>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</si>
  <si>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</si>
  <si>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</si>
  <si>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</si>
  <si>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</si>
  <si>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</si>
  <si>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</si>
  <si>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</si>
  <si>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</si>
  <si>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</si>
  <si>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</si>
  <si>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</si>
  <si>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</si>
  <si>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</si>
  <si>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</si>
  <si>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</si>
  <si>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</si>
  <si>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</si>
  <si>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</si>
  <si>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</si>
  <si>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</si>
  <si>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</si>
  <si>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</si>
  <si>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</si>
  <si>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</si>
  <si>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</si>
  <si>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</si>
  <si>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</si>
  <si>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</si>
  <si>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</si>
  <si>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</si>
  <si>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</si>
  <si>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</si>
  <si>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</si>
  <si>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</si>
  <si>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</si>
  <si>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</si>
  <si>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</si>
  <si>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</si>
  <si>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</si>
  <si>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</si>
  <si>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</si>
  <si>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</si>
  <si>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</si>
  <si>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</si>
  <si>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</si>
  <si>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</si>
  <si>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</si>
  <si>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</si>
  <si>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</si>
  <si>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</si>
  <si>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</si>
  <si>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</si>
  <si>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</si>
  <si>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</si>
  <si>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</si>
  <si>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</si>
  <si>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</si>
  <si>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</si>
  <si>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</si>
  <si>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</si>
  <si>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</si>
  <si>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</si>
  <si>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</si>
  <si>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</si>
  <si>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</si>
  <si>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</si>
  <si>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</si>
  <si>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</si>
  <si>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</si>
  <si>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</si>
  <si>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</si>
  <si>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</si>
  <si>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</si>
  <si>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</si>
  <si>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</si>
  <si>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</si>
  <si>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</si>
  <si>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</si>
  <si>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</si>
  <si>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</si>
  <si>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</si>
  <si>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</si>
  <si>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</si>
  <si>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</si>
  <si>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</si>
  <si>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</si>
  <si>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</si>
  <si>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</si>
  <si>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</si>
  <si>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</si>
  <si>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</si>
  <si>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</si>
  <si>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</si>
  <si>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</si>
  <si>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</si>
  <si>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</si>
  <si>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</si>
  <si>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</si>
  <si>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</si>
  <si>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</si>
  <si>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</si>
  <si>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</si>
  <si>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</si>
  <si>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</si>
  <si>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</si>
  <si>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</si>
  <si>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</si>
  <si>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</si>
  <si>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</si>
  <si>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</si>
  <si>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</si>
  <si>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</si>
  <si>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</si>
  <si>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</si>
  <si>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</si>
  <si>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</si>
  <si>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</si>
  <si>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</si>
  <si>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</si>
  <si>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</si>
  <si>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</si>
  <si>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</si>
  <si>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</si>
  <si>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</si>
  <si>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</si>
  <si>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</si>
  <si>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</si>
  <si>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</si>
  <si>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</si>
  <si>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</si>
  <si>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</si>
  <si>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</si>
  <si>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</si>
  <si>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</si>
  <si>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</si>
  <si>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</si>
  <si>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</si>
  <si>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</si>
  <si>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</si>
  <si>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</si>
  <si>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</si>
  <si>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</si>
  <si>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</si>
  <si>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</si>
  <si>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</si>
  <si>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</si>
  <si>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</si>
  <si>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</si>
  <si>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</si>
  <si>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</si>
  <si>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</si>
  <si>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</si>
  <si>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</si>
  <si>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</si>
  <si>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</si>
  <si>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</si>
  <si>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</si>
  <si>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</si>
  <si>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</si>
  <si>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</si>
  <si>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</si>
  <si>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</si>
  <si>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</si>
  <si>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</si>
  <si>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</si>
  <si>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</si>
  <si>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</si>
  <si>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</si>
  <si>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</si>
  <si>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</si>
  <si>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</si>
  <si>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</si>
  <si>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</si>
  <si>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</si>
  <si>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</si>
  <si>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</si>
  <si>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</si>
  <si>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</si>
  <si>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</si>
  <si>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</si>
  <si>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</si>
  <si>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</si>
  <si>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</si>
  <si>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</si>
  <si>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</si>
  <si>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</si>
  <si>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</si>
  <si>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</si>
  <si>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</si>
  <si>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</si>
  <si>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</si>
  <si>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</si>
  <si>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</si>
  <si>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</si>
  <si>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</si>
  <si>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</si>
  <si>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</si>
  <si>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</si>
  <si>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</si>
  <si>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</si>
  <si>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</si>
  <si>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</si>
  <si>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</si>
  <si>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</si>
  <si>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</si>
  <si>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</si>
  <si>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</si>
  <si>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</si>
  <si>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</si>
  <si>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</si>
  <si>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</si>
  <si>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</si>
  <si>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</si>
  <si>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</si>
  <si>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</si>
  <si>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</si>
  <si>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</si>
  <si>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</si>
  <si>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</si>
  <si>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</si>
  <si>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</si>
  <si>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</si>
  <si>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</si>
  <si>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</si>
  <si>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</si>
  <si>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</si>
  <si>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</si>
  <si>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</si>
  <si>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</si>
  <si>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</si>
  <si>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</si>
  <si>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</si>
  <si>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</si>
  <si>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</si>
  <si>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</si>
  <si>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</si>
  <si>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</si>
  <si>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</si>
  <si>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</si>
  <si>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</si>
  <si>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</si>
  <si>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</si>
  <si>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</si>
  <si>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</si>
  <si>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</si>
  <si>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</si>
  <si>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</si>
  <si>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</si>
  <si>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</si>
  <si>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</si>
  <si>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</si>
  <si>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</si>
  <si>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</si>
  <si>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</si>
  <si>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</si>
  <si>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</si>
  <si>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</si>
  <si>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</si>
  <si>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</si>
  <si>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</si>
  <si>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</si>
  <si>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</si>
  <si>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</si>
  <si>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</si>
  <si>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</si>
  <si>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</si>
  <si>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</si>
  <si>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</si>
  <si>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</si>
  <si>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</si>
  <si>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</si>
  <si>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</si>
  <si>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</si>
  <si>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</si>
  <si>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</si>
  <si>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</si>
  <si>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</si>
  <si>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</si>
  <si>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</si>
  <si>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</si>
  <si>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</si>
  <si>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</si>
  <si>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</si>
  <si>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</si>
  <si>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</si>
  <si>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</si>
  <si>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</si>
  <si>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</si>
  <si>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</si>
  <si>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</si>
  <si>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</si>
  <si>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</si>
  <si>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</si>
  <si>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</si>
  <si>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</si>
  <si>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</si>
  <si>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</si>
  <si>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</si>
  <si>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</si>
  <si>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</si>
  <si>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</si>
  <si>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</si>
  <si>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</si>
  <si>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</si>
  <si>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</si>
  <si>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</si>
  <si>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</si>
  <si>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</si>
  <si>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</si>
  <si>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</si>
  <si>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</si>
  <si>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</si>
  <si>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</si>
  <si>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</si>
  <si>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</si>
  <si>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</si>
  <si>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</si>
  <si>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</si>
  <si>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</si>
  <si>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</si>
  <si>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</si>
  <si>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</si>
  <si>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</si>
  <si>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</si>
  <si>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</si>
  <si>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</si>
  <si>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</si>
  <si>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</si>
  <si>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</si>
  <si>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</si>
  <si>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</si>
  <si>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</si>
  <si>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</si>
  <si>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</si>
  <si>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</si>
  <si>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</si>
  <si>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</si>
  <si>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</si>
  <si>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</si>
  <si>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</si>
  <si>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</si>
  <si>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</si>
  <si>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</si>
  <si>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</si>
  <si>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</si>
  <si>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</si>
  <si>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</si>
  <si>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</si>
  <si>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</si>
  <si>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</si>
  <si>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</si>
  <si>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</si>
  <si>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</si>
  <si>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</si>
  <si>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</si>
  <si>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</si>
  <si>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</si>
  <si>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</si>
  <si>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</si>
  <si>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</si>
  <si>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</si>
  <si>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</si>
  <si>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</si>
  <si>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</si>
  <si>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</si>
  <si>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</si>
  <si>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</si>
  <si>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</si>
  <si>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</si>
  <si>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</si>
  <si>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</si>
  <si>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</si>
  <si>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</si>
  <si>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</si>
  <si>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</si>
  <si>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</si>
  <si>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</si>
  <si>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</si>
  <si>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</si>
  <si>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</si>
  <si>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</si>
  <si>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</si>
  <si>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</si>
  <si>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</si>
  <si>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</si>
  <si>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</si>
  <si>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</si>
  <si>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</si>
  <si>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</si>
  <si>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</si>
  <si>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</si>
  <si>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</si>
  <si>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</si>
  <si>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</si>
  <si>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</si>
  <si>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</si>
  <si>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</si>
  <si>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</si>
  <si>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</si>
  <si>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</si>
  <si>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</si>
  <si>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</si>
  <si>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</si>
  <si>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</si>
  <si>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</si>
  <si>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</si>
  <si>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</si>
  <si>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</si>
  <si>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</si>
  <si>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</si>
  <si>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</si>
  <si>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</si>
  <si>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</si>
  <si>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</si>
  <si>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</si>
  <si>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</si>
  <si>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</si>
  <si>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</si>
  <si>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</si>
  <si>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</si>
  <si>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</si>
  <si>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</si>
  <si>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</si>
  <si>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</si>
  <si>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</si>
  <si>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</si>
  <si>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</si>
  <si>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</si>
  <si>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</si>
  <si>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</si>
  <si>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</si>
  <si>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</si>
  <si>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</si>
  <si>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</si>
  <si>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</si>
  <si>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</si>
  <si>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</si>
  <si>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</si>
  <si>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</si>
  <si>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</si>
  <si>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</si>
  <si>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</si>
  <si>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</si>
  <si>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</si>
  <si>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</si>
  <si>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</si>
  <si>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</si>
  <si>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</si>
  <si>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</si>
  <si>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</si>
  <si>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</si>
  <si>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</si>
  <si>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</si>
  <si>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</si>
  <si>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</si>
  <si>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</si>
  <si>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</si>
  <si>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</si>
  <si>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</si>
  <si>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</si>
  <si>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</si>
  <si>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</si>
  <si>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</si>
  <si>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</si>
  <si>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</si>
  <si>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</si>
  <si>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</si>
  <si>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</si>
  <si>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</si>
  <si>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</si>
  <si>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</si>
  <si>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</si>
  <si>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</si>
  <si>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</si>
  <si>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</si>
  <si>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</si>
  <si>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</si>
  <si>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</si>
  <si>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</si>
  <si>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</si>
  <si>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</si>
  <si>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</si>
  <si>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</si>
  <si>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</si>
  <si>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</si>
  <si>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</si>
  <si>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</si>
  <si>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</si>
  <si>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</si>
  <si>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</si>
  <si>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</si>
  <si>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</si>
  <si>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</si>
  <si>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</si>
  <si>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</si>
  <si>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</si>
  <si>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</si>
  <si>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</si>
  <si>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</si>
  <si>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</si>
  <si>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</si>
  <si>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</si>
  <si>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</si>
  <si>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</si>
  <si>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</si>
  <si>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</si>
  <si>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</si>
  <si>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</si>
  <si>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</si>
  <si>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</si>
  <si>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</si>
  <si>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</si>
  <si>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</si>
  <si>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</si>
  <si>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</si>
  <si>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</si>
  <si>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</si>
  <si>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</si>
  <si>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</si>
  <si>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</si>
  <si>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</si>
  <si>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</si>
  <si>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</si>
  <si>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</si>
  <si>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</si>
  <si>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</si>
  <si>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</si>
  <si>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</si>
  <si>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</si>
  <si>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</si>
  <si>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</si>
  <si>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</si>
  <si>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</si>
  <si>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</si>
  <si>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</si>
  <si>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</si>
  <si>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</si>
  <si>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</si>
  <si>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</si>
  <si>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</si>
  <si>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</si>
  <si>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</si>
  <si>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</si>
  <si>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</si>
  <si>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</si>
  <si>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</si>
  <si>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</si>
  <si>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</si>
  <si>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</si>
  <si>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</si>
  <si>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</si>
  <si>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</si>
  <si>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</si>
  <si>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</si>
  <si>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</si>
  <si>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</si>
  <si>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</si>
  <si>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</si>
  <si>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</si>
  <si>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</si>
  <si>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</si>
  <si>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</si>
  <si>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</si>
  <si>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</si>
  <si>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</si>
  <si>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</si>
  <si>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</si>
  <si>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</si>
  <si>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</si>
  <si>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</si>
  <si>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</si>
  <si>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</si>
  <si>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</si>
  <si>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</si>
  <si>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</si>
  <si>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</si>
  <si>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</si>
  <si>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</si>
  <si>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</si>
  <si>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</si>
  <si>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</si>
  <si>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</si>
  <si>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</si>
  <si>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</si>
  <si>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</si>
  <si>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</si>
  <si>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</si>
  <si>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</si>
  <si>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</si>
  <si>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</si>
  <si>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</si>
  <si>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</si>
  <si>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</si>
  <si>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</si>
  <si>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</si>
  <si>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</si>
  <si>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</si>
  <si>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</si>
  <si>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</si>
  <si>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</si>
  <si>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</si>
  <si>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</si>
  <si>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</si>
  <si>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</si>
  <si>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</si>
  <si>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</si>
  <si>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</si>
  <si>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</si>
  <si>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</si>
  <si>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</si>
  <si>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</si>
  <si>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</si>
  <si>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</si>
  <si>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</si>
  <si>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</si>
  <si>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</si>
  <si>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</si>
  <si>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</si>
  <si>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</si>
  <si>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</si>
  <si>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</si>
  <si>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</si>
  <si>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</si>
  <si>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</si>
  <si>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</si>
  <si>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</si>
  <si>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</si>
  <si>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</si>
  <si>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</si>
  <si>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</si>
  <si>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</si>
  <si>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</si>
  <si>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</si>
  <si>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</si>
  <si>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</si>
  <si>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</si>
  <si>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</si>
  <si>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</si>
  <si>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</si>
  <si>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</si>
  <si>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</si>
  <si>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</si>
  <si>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</si>
  <si>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</si>
  <si>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</si>
  <si>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</si>
  <si>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</si>
  <si>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</si>
  <si>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</si>
  <si>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</si>
  <si>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</si>
  <si>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</si>
  <si>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</si>
  <si>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</si>
  <si>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</si>
  <si>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</si>
  <si>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</si>
  <si>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</si>
  <si>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</si>
  <si>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</si>
  <si>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</si>
  <si>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</si>
  <si>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</si>
  <si>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</si>
  <si>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</si>
  <si>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</si>
  <si>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</si>
  <si>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</si>
  <si>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</si>
  <si>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</si>
  <si>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</si>
  <si>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</si>
  <si>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</si>
  <si>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</si>
  <si>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</si>
  <si>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</si>
  <si>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</si>
  <si>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</si>
  <si>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</si>
  <si>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</si>
  <si>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</si>
  <si>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</si>
  <si>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</si>
  <si>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</si>
  <si>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</si>
  <si>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</si>
  <si>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</si>
  <si>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</si>
  <si>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</si>
  <si>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</si>
  <si>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</si>
  <si>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</si>
  <si>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</si>
  <si>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</si>
  <si>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</si>
  <si>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</si>
  <si>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</si>
  <si>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</si>
  <si>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</si>
  <si>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</si>
  <si>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</si>
  <si>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</si>
  <si>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</si>
  <si>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</si>
  <si>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</si>
  <si>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</si>
  <si>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</si>
  <si>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</si>
  <si>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</si>
  <si>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</si>
  <si>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</si>
  <si>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</si>
  <si>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</si>
  <si>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</si>
  <si>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</si>
  <si>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</si>
  <si>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</si>
  <si>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</si>
  <si>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</si>
  <si>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</si>
  <si>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</si>
  <si>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</si>
  <si>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</si>
  <si>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</si>
  <si>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</si>
  <si>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</si>
  <si>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</si>
  <si>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</si>
  <si>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</si>
  <si>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</si>
  <si>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</si>
  <si>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</si>
  <si>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</si>
  <si>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</si>
  <si>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</si>
  <si>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</si>
  <si>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</si>
  <si>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</si>
  <si>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</si>
  <si>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</si>
  <si>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</si>
  <si>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</si>
  <si>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</si>
  <si>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</si>
  <si>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</si>
  <si>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</si>
  <si>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</si>
  <si>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</si>
  <si>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</si>
  <si>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</si>
  <si>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</si>
  <si>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</si>
  <si>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</si>
  <si>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</si>
  <si>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</si>
  <si>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</si>
  <si>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</si>
  <si>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</si>
  <si>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</si>
  <si>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</si>
  <si>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</si>
  <si>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</si>
  <si>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</si>
  <si>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</si>
  <si>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</si>
  <si>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</si>
  <si>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</si>
  <si>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</si>
  <si>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</si>
  <si>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</si>
  <si>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</si>
  <si>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</si>
  <si>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</si>
  <si>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</si>
  <si>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</si>
  <si>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</si>
  <si>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</si>
  <si>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</si>
  <si>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</si>
  <si>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</si>
  <si>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</si>
  <si>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</si>
  <si>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</si>
  <si>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</si>
  <si>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</si>
  <si>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</si>
  <si>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</si>
  <si>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</si>
  <si>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</si>
  <si>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</si>
  <si>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</si>
  <si>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</si>
  <si>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</si>
  <si>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</si>
  <si>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</si>
  <si>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</si>
  <si>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</si>
  <si>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</si>
  <si>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</si>
  <si>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</si>
  <si>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</si>
  <si>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</si>
  <si>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</si>
  <si>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</si>
  <si>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</si>
  <si>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</si>
  <si>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</si>
  <si>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</si>
  <si>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</si>
  <si>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</si>
  <si>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</si>
  <si>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</si>
  <si>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</si>
  <si>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</si>
  <si>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</si>
  <si>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</si>
  <si>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</si>
  <si>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</si>
  <si>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</si>
  <si>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</si>
  <si>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</si>
  <si>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</si>
  <si>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</si>
  <si>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</si>
  <si>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</si>
  <si>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</si>
  <si>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</si>
  <si>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</si>
  <si>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</si>
  <si>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</si>
  <si>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</si>
  <si>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</si>
  <si>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</si>
  <si>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</si>
  <si>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</si>
  <si>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</si>
  <si>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</si>
  <si>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</si>
  <si>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</si>
  <si>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</si>
  <si>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</si>
  <si>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</si>
  <si>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</si>
  <si>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</si>
  <si>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</si>
  <si>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</si>
  <si>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</si>
  <si>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</si>
  <si>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</si>
  <si>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</si>
  <si>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</si>
  <si>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</si>
  <si>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</si>
  <si>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</si>
  <si>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</si>
  <si>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</si>
  <si>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</si>
  <si>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</si>
  <si>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</si>
  <si>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</si>
  <si>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</si>
  <si>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</si>
  <si>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</si>
  <si>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</si>
  <si>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</si>
  <si>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</si>
  <si>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</si>
  <si>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</si>
  <si>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</si>
  <si>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</si>
  <si>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</si>
  <si>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</si>
  <si>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</si>
  <si>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</si>
  <si>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</si>
  <si>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</si>
  <si>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</si>
  <si>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</si>
  <si>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</si>
  <si>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</si>
  <si>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</si>
  <si>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</si>
  <si>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</si>
  <si>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</si>
  <si>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</si>
  <si>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</si>
  <si>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</si>
  <si>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</si>
  <si>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</si>
  <si>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</si>
  <si>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</si>
  <si>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</si>
  <si>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</si>
  <si>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</si>
  <si>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</si>
  <si>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</si>
  <si>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</si>
  <si>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</si>
  <si>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</si>
  <si>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</si>
  <si>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</si>
  <si>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</si>
  <si>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</si>
  <si>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</si>
  <si>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</si>
  <si>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</si>
  <si>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</si>
  <si>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</si>
  <si>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</si>
  <si>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</si>
  <si>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</si>
  <si>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</si>
  <si>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</si>
  <si>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</si>
  <si>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</si>
  <si>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</si>
  <si>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</si>
  <si>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</si>
  <si>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</si>
  <si>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</si>
  <si>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</si>
  <si>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</si>
  <si>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</si>
  <si>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</si>
  <si>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</si>
  <si>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</si>
  <si>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</si>
  <si>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</si>
  <si>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</si>
  <si>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</si>
  <si>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</si>
  <si>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</si>
  <si>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</si>
  <si>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</si>
  <si>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</si>
  <si>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</si>
  <si>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</si>
  <si>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</si>
  <si>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</si>
  <si>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</si>
  <si>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</si>
  <si>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</si>
  <si>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</si>
  <si>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</si>
  <si>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</si>
  <si>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</si>
  <si>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</si>
  <si>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</si>
  <si>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</si>
  <si>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</si>
  <si>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</si>
  <si>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</si>
  <si>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</si>
  <si>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</si>
  <si>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</si>
  <si>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</si>
  <si>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</si>
  <si>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</si>
  <si>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</si>
  <si>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</si>
  <si>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</si>
  <si>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</si>
  <si>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</si>
  <si>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</si>
  <si>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</si>
  <si>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</si>
  <si>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</si>
  <si>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</si>
  <si>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</si>
  <si>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</si>
  <si>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</si>
  <si>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</si>
  <si>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</si>
  <si>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</si>
  <si>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</si>
  <si>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</si>
  <si>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</si>
  <si>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</si>
  <si>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</si>
  <si>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</si>
  <si>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</si>
  <si>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</si>
  <si>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</si>
  <si>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</si>
  <si>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</si>
  <si>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</si>
  <si>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</si>
  <si>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</si>
  <si>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</si>
  <si>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</si>
  <si>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</si>
  <si>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</si>
  <si>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</si>
  <si>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</si>
  <si>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</si>
  <si>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</si>
  <si>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</si>
  <si>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</si>
  <si>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</si>
  <si>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</si>
  <si>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</si>
  <si>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</si>
  <si>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</si>
  <si>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</si>
  <si>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</si>
  <si>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</si>
  <si>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</si>
  <si>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</si>
  <si>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</si>
  <si>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</si>
  <si>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</si>
  <si>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</si>
  <si>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</si>
  <si>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</si>
  <si>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</si>
  <si>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</si>
  <si>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</si>
  <si>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</si>
  <si>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</si>
  <si>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</si>
  <si>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</si>
  <si>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</si>
  <si>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</si>
  <si>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</si>
  <si>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</si>
  <si>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</si>
  <si>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</si>
  <si>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</si>
  <si>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</si>
  <si>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</si>
  <si>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</si>
  <si>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</si>
  <si>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</si>
  <si>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</si>
  <si>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</si>
  <si>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</si>
  <si>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</si>
  <si>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</si>
  <si>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</si>
  <si>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</si>
  <si>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</si>
  <si>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</si>
  <si>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</si>
  <si>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</si>
  <si>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</si>
  <si>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</si>
  <si>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</si>
  <si>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</si>
  <si>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</si>
  <si>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</si>
  <si>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</si>
  <si>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</si>
  <si>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</si>
  <si>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</si>
  <si>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</si>
  <si>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</si>
  <si>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</si>
  <si>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</si>
  <si>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</si>
  <si>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</si>
  <si>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</si>
  <si>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</si>
  <si>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</si>
  <si>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</si>
  <si>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</si>
  <si>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</si>
  <si>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</si>
  <si>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</si>
  <si>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</si>
  <si>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</si>
  <si>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</si>
  <si>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</si>
  <si>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</si>
  <si>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</si>
  <si>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</si>
  <si>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</si>
  <si>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</si>
  <si>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</si>
  <si>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</si>
  <si>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</si>
  <si>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</si>
  <si>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</si>
  <si>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</si>
  <si>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</si>
  <si>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</si>
  <si>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</si>
  <si>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</si>
  <si>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</si>
  <si>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</si>
  <si>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</si>
  <si>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</si>
  <si>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</si>
  <si>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</si>
  <si>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</si>
  <si>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</si>
  <si>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</si>
  <si>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</si>
  <si>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</si>
  <si>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</si>
  <si>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</si>
  <si>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</si>
  <si>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</si>
  <si>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</si>
  <si>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</si>
  <si>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</si>
  <si>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</si>
  <si>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</si>
  <si>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</si>
  <si>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</si>
  <si>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</si>
  <si>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</si>
  <si>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</si>
  <si>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</si>
  <si>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</si>
  <si>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</si>
  <si>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</si>
  <si>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</si>
  <si>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</si>
  <si>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</si>
  <si>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</si>
  <si>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</si>
  <si>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</si>
  <si>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</si>
  <si>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</si>
  <si>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</si>
  <si>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</si>
  <si>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</si>
  <si>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</si>
  <si>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</si>
  <si>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</si>
  <si>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</si>
  <si>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</si>
  <si>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</si>
  <si>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</si>
  <si>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</si>
  <si>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</si>
  <si>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</si>
  <si>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</si>
  <si>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</si>
  <si>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</si>
  <si>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</si>
  <si>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</si>
  <si>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</si>
  <si>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</si>
  <si>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</si>
  <si>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</si>
  <si>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</si>
  <si>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</si>
  <si>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</si>
  <si>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</si>
  <si>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</si>
  <si>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</si>
  <si>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</si>
  <si>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</si>
  <si>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</si>
  <si>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</si>
  <si>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</si>
  <si>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</si>
  <si>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</si>
  <si>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</si>
  <si>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</si>
  <si>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</si>
  <si>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</si>
  <si>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</si>
  <si>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</si>
  <si>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</si>
  <si>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</si>
  <si>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</si>
  <si>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</si>
  <si>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</si>
  <si>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</si>
  <si>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</si>
  <si>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</si>
  <si>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</si>
  <si>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</si>
  <si>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</si>
  <si>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</si>
  <si>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</si>
  <si>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</si>
  <si>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</si>
  <si>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</si>
  <si>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</si>
  <si>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</si>
  <si>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</si>
  <si>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</si>
  <si>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</si>
  <si>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</si>
  <si>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</si>
  <si>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</si>
  <si>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</si>
  <si>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</si>
  <si>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</si>
  <si>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</si>
  <si>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</si>
  <si>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</si>
  <si>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</si>
  <si>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</si>
  <si>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</si>
  <si>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</si>
  <si>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</si>
  <si>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</si>
  <si>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</si>
  <si>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</si>
  <si>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</si>
  <si>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</si>
  <si>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</si>
  <si>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</si>
  <si>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</si>
  <si>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</si>
  <si>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</si>
  <si>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</si>
  <si>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</si>
  <si>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</si>
  <si>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</si>
  <si>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</si>
  <si>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</si>
  <si>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</si>
  <si>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</si>
  <si>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</si>
  <si>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</si>
  <si>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</si>
  <si>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</si>
  <si>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</si>
  <si>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</si>
  <si>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</si>
  <si>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</si>
  <si>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</si>
  <si>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</si>
  <si>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</si>
  <si>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</si>
  <si>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</si>
  <si>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</si>
  <si>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</si>
  <si>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</si>
  <si>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</si>
  <si>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</si>
  <si>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</si>
  <si>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</si>
  <si>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</si>
  <si>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</si>
  <si>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</si>
  <si>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</si>
  <si>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</si>
  <si>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</si>
  <si>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</si>
  <si>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</si>
  <si>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</si>
  <si>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</si>
  <si>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</si>
  <si>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</si>
  <si>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</si>
  <si>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</si>
  <si>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</si>
  <si>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</si>
  <si>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</si>
  <si>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</si>
  <si>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</si>
  <si>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</si>
  <si>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</si>
  <si>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</si>
  <si>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</si>
  <si>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</si>
  <si>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</si>
  <si>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</si>
  <si>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</si>
  <si>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</si>
  <si>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</si>
  <si>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</si>
  <si>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</si>
  <si>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</si>
  <si>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</si>
  <si>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</si>
  <si>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</si>
  <si>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</si>
  <si>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</si>
  <si>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</si>
  <si>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</si>
  <si>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</si>
  <si>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</si>
  <si>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</si>
  <si>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</si>
  <si>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</si>
  <si>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</si>
  <si>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</si>
  <si>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</si>
  <si>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</si>
  <si>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</si>
  <si>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</si>
  <si>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</si>
  <si>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</si>
  <si>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</si>
  <si>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</si>
  <si>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</si>
  <si>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</si>
  <si>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</si>
  <si>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</si>
  <si>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</si>
  <si>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</si>
  <si>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</si>
  <si>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</si>
  <si>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</si>
  <si>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</si>
  <si>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</si>
  <si>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</si>
  <si>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</si>
  <si>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</si>
  <si>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</si>
  <si>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</si>
  <si>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</si>
  <si>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</si>
  <si>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</si>
  <si>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</si>
  <si>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</si>
  <si>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</si>
  <si>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</si>
  <si>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</si>
  <si>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</si>
  <si>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</si>
  <si>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</si>
  <si>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</si>
  <si>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</si>
  <si>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</si>
  <si>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</si>
  <si>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</si>
  <si>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</si>
  <si>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</si>
  <si>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</si>
  <si>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</si>
  <si>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</si>
  <si>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</si>
  <si>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</si>
  <si>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</si>
  <si>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</si>
  <si>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</si>
  <si>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</si>
  <si>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</si>
  <si>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</si>
  <si>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</si>
  <si>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</si>
  <si>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</si>
  <si>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</si>
  <si>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</si>
  <si>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</si>
  <si>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</si>
  <si>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</si>
  <si>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</si>
  <si>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</si>
  <si>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</si>
  <si>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</si>
  <si>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</si>
  <si>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</si>
  <si>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</si>
  <si>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</si>
  <si>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</si>
  <si>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</si>
  <si>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</si>
  <si>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</si>
  <si>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</si>
  <si>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</si>
  <si>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</si>
  <si>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</si>
  <si>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</si>
  <si>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</si>
  <si>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</si>
  <si>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</si>
  <si>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</si>
  <si>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</si>
  <si>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</si>
  <si>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</si>
  <si>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</si>
  <si>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</si>
  <si>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</si>
  <si>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</si>
  <si>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</si>
  <si>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</si>
  <si>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</si>
  <si>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</si>
  <si>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</si>
  <si>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</si>
  <si>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</si>
  <si>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</si>
  <si>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</si>
  <si>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</si>
  <si>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</si>
  <si>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</si>
  <si>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</si>
  <si>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</si>
  <si>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</si>
  <si>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</si>
  <si>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</si>
  <si>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</si>
  <si>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</si>
  <si>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</si>
  <si>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</si>
  <si>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</si>
  <si>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</si>
  <si>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</si>
  <si>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</si>
  <si>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</si>
  <si>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</si>
  <si>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</si>
  <si>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</si>
  <si>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</si>
  <si>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</si>
  <si>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</si>
  <si>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</si>
  <si>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</si>
  <si>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</si>
  <si>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</si>
  <si>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</si>
  <si>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</si>
  <si>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</si>
  <si>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</si>
  <si>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</si>
  <si>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</si>
  <si>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</si>
  <si>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</si>
  <si>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</si>
  <si>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</si>
  <si>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</si>
  <si>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</si>
  <si>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</si>
  <si>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</si>
  <si>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</si>
  <si>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</si>
  <si>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</si>
  <si>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</si>
  <si>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</si>
  <si>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</si>
  <si>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</si>
  <si>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</si>
  <si>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</si>
  <si>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</si>
  <si>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</si>
  <si>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</si>
  <si>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</si>
  <si>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</si>
  <si>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</si>
  <si>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</si>
  <si>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</si>
  <si>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</si>
  <si>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</si>
  <si>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</si>
  <si>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</si>
  <si>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</si>
  <si>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</si>
  <si>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</si>
  <si>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</si>
  <si>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</si>
  <si>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</si>
  <si>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</si>
  <si>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</si>
  <si>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</si>
  <si>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</si>
  <si>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</si>
  <si>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</si>
  <si>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</si>
  <si>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</si>
  <si>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</si>
  <si>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</si>
  <si>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</si>
  <si>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</si>
  <si>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</si>
  <si>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</si>
  <si>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</si>
  <si>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</si>
  <si>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</si>
  <si>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</si>
  <si>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</si>
  <si>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</si>
  <si>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</si>
  <si>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</si>
  <si>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</si>
  <si>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</si>
  <si>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</si>
  <si>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</si>
  <si>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</si>
  <si>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</si>
  <si>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</si>
  <si>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</si>
  <si>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</si>
  <si>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</si>
  <si>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</si>
  <si>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</si>
  <si>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</si>
  <si>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</si>
  <si>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</si>
  <si>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</si>
  <si>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</si>
  <si>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</si>
  <si>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</si>
  <si>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</si>
  <si>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</si>
  <si>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</si>
  <si>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</si>
  <si>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</si>
  <si>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</si>
  <si>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</si>
  <si>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</si>
  <si>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</si>
  <si>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</si>
  <si>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</si>
  <si>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</si>
  <si>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</si>
  <si>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</si>
  <si>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</si>
  <si>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</si>
  <si>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</si>
  <si>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</si>
  <si>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</si>
  <si>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</si>
  <si>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</si>
  <si>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</si>
  <si>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</si>
  <si>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</si>
  <si>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</si>
  <si>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</si>
  <si>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</si>
  <si>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</si>
  <si>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</si>
  <si>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</si>
  <si>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</si>
  <si>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</si>
  <si>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</si>
  <si>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</si>
  <si>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</si>
  <si>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</si>
  <si>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</si>
  <si>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</si>
  <si>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</si>
  <si>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</si>
  <si>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</si>
  <si>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</si>
  <si>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</si>
  <si>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</si>
  <si>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</si>
  <si>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</si>
  <si>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</si>
  <si>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</si>
  <si>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</si>
  <si>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</si>
  <si>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</si>
  <si>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</si>
  <si>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</si>
  <si>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</si>
  <si>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</si>
  <si>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</si>
  <si>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</si>
  <si>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</si>
  <si>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</si>
  <si>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</si>
  <si>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</si>
  <si>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</si>
  <si>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</si>
  <si>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</si>
  <si>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</si>
  <si>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</si>
  <si>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</si>
  <si>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</si>
  <si>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</si>
  <si>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</si>
  <si>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</si>
  <si>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</si>
  <si>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</si>
  <si>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</si>
  <si>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</si>
  <si>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</si>
  <si>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</si>
  <si>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</si>
  <si>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</si>
  <si>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</si>
  <si>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</si>
  <si>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</si>
  <si>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</si>
  <si>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</si>
  <si>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</si>
  <si>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</si>
  <si>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</si>
  <si>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</si>
  <si>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</si>
  <si>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</si>
  <si>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</si>
  <si>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</si>
  <si>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</si>
  <si>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</si>
  <si>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</si>
  <si>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</si>
  <si>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</si>
  <si>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</si>
  <si>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</si>
  <si>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</si>
  <si>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</si>
  <si>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</si>
  <si>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</si>
  <si>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</si>
  <si>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</si>
  <si>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</si>
  <si>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</si>
  <si>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</si>
  <si>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</si>
  <si>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</si>
  <si>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</si>
  <si>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</si>
  <si>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</si>
  <si>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</si>
  <si>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</si>
  <si>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</si>
  <si>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</si>
  <si>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</si>
  <si>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</si>
  <si>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</si>
  <si>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</si>
  <si>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</si>
  <si>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</si>
  <si>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</si>
  <si>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</si>
  <si>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</si>
  <si>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</si>
  <si>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</si>
  <si>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</si>
  <si>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</si>
  <si>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</si>
  <si>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</si>
  <si>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</si>
  <si>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</si>
  <si>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</si>
  <si>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</si>
  <si>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</si>
  <si>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</si>
  <si>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</si>
  <si>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</si>
  <si>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</si>
  <si>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</si>
  <si>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</si>
  <si>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</si>
  <si>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</si>
  <si>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</si>
  <si>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</si>
  <si>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</si>
  <si>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</si>
  <si>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</si>
  <si>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</si>
  <si>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</si>
  <si>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</si>
  <si>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</si>
  <si>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</si>
  <si>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</si>
  <si>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</si>
  <si>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</si>
  <si>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</si>
  <si>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</si>
  <si>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</si>
  <si>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</si>
  <si>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</si>
  <si>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</si>
  <si>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</si>
  <si>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</si>
  <si>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</si>
  <si>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</si>
  <si>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</si>
  <si>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</si>
  <si>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</si>
  <si>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</si>
  <si>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</si>
  <si>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</si>
  <si>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</si>
  <si>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</si>
  <si>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</si>
  <si>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</si>
  <si>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</si>
  <si>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</si>
  <si>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</si>
  <si>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</si>
  <si>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</si>
  <si>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</si>
  <si>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</si>
  <si>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</si>
  <si>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</si>
  <si>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</si>
  <si>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</si>
  <si>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</si>
  <si>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</si>
  <si>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</si>
  <si>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</si>
  <si>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</si>
  <si>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</si>
  <si>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</si>
  <si>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</si>
  <si>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</si>
  <si>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</si>
  <si>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</si>
  <si>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</si>
  <si>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</si>
  <si>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</si>
  <si>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</si>
  <si>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</si>
  <si>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</si>
  <si>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</si>
  <si>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</si>
  <si>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</si>
  <si>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</si>
  <si>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</si>
  <si>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</si>
  <si>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</si>
  <si>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</si>
  <si>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</si>
  <si>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</si>
  <si>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</si>
  <si>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</si>
  <si>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</si>
  <si>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</si>
  <si>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</si>
  <si>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</si>
  <si>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</si>
  <si>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</si>
  <si>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</si>
  <si>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</si>
  <si>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</si>
  <si>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</si>
  <si>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</si>
  <si>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</si>
  <si>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</si>
  <si>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</si>
  <si>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</si>
  <si>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</si>
  <si>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</si>
  <si>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</si>
  <si>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</si>
  <si>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</si>
  <si>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</si>
  <si>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</si>
  <si>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</si>
  <si>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</si>
  <si>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</si>
  <si>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</si>
  <si>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</si>
  <si>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</si>
  <si>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</si>
  <si>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</si>
  <si>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</si>
  <si>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</si>
  <si>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</si>
  <si>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</si>
  <si>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</si>
  <si>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</si>
  <si>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</si>
  <si>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</si>
  <si>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</si>
  <si>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</si>
  <si>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</si>
  <si>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</si>
  <si>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</si>
  <si>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</si>
  <si>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</si>
  <si>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</si>
  <si>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</si>
  <si>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</si>
  <si>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</si>
  <si>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</si>
  <si>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</si>
  <si>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</si>
  <si>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</si>
  <si>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</si>
  <si>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</si>
  <si>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</si>
  <si>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</si>
  <si>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</si>
  <si>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</si>
  <si>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</si>
  <si>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</si>
  <si>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</si>
  <si>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</si>
  <si>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</si>
  <si>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</si>
  <si>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</si>
  <si>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</si>
  <si>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</si>
  <si>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</si>
  <si>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</si>
  <si>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</si>
  <si>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</si>
  <si>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</si>
  <si>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</si>
  <si>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</si>
  <si>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</si>
  <si>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</si>
  <si>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</si>
  <si>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</si>
  <si>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</si>
  <si>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</si>
  <si>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</si>
  <si>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</si>
  <si>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</si>
  <si>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</si>
  <si>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</si>
  <si>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</si>
  <si>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</si>
  <si>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</si>
  <si>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</si>
  <si>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</si>
  <si>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</si>
  <si>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</si>
  <si>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</si>
  <si>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</si>
  <si>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</si>
  <si>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</si>
  <si>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</si>
  <si>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</si>
  <si>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</si>
  <si>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</si>
  <si>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</si>
  <si>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</si>
  <si>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</si>
  <si>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</si>
  <si>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</si>
  <si>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</si>
  <si>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</si>
  <si>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</si>
  <si>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</si>
  <si>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</si>
  <si>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</si>
  <si>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</si>
  <si>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</si>
  <si>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</si>
  <si>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</si>
  <si>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</si>
  <si>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</si>
  <si>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</si>
  <si>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</si>
  <si>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</si>
  <si>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</si>
  <si>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</si>
  <si>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</si>
  <si>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</si>
  <si>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</si>
  <si>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</si>
  <si>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</si>
  <si>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</si>
  <si>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</si>
  <si>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</si>
  <si>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</si>
  <si>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</si>
  <si>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</si>
  <si>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</si>
  <si>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</si>
  <si>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</si>
  <si>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</si>
  <si>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</si>
  <si>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</si>
  <si>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</si>
  <si>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</si>
  <si>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</si>
  <si>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</si>
  <si>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</si>
  <si>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</si>
  <si>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</si>
  <si>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</si>
  <si>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</si>
  <si>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</si>
  <si>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</si>
  <si>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</si>
  <si>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</si>
  <si>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</si>
  <si>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</si>
  <si>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</si>
  <si>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</si>
  <si>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</si>
  <si>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</si>
  <si>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</si>
  <si>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</si>
  <si>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</si>
  <si>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</si>
  <si>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</si>
  <si>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</si>
  <si>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</si>
  <si>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</si>
  <si>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</si>
  <si>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</si>
  <si>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</si>
  <si>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</si>
  <si>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</si>
  <si>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</si>
  <si>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</si>
  <si>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</si>
  <si>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</si>
  <si>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</si>
  <si>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</si>
  <si>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</si>
  <si>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</si>
  <si>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</si>
  <si>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</si>
  <si>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</si>
  <si>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</si>
  <si>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</si>
  <si>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</si>
  <si>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</si>
  <si>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</si>
  <si>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</si>
  <si>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</si>
  <si>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</si>
  <si>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</si>
  <si>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</si>
  <si>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</si>
  <si>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</si>
  <si>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</si>
  <si>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</si>
  <si>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</si>
  <si>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</si>
  <si>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</si>
  <si>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</si>
  <si>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</si>
  <si>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</si>
  <si>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</si>
  <si>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</si>
  <si>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</si>
  <si>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</si>
  <si>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</si>
  <si>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</si>
  <si>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</si>
  <si>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</si>
  <si>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</si>
  <si>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</si>
  <si>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</si>
  <si>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</si>
  <si>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</si>
  <si>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</si>
  <si>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</si>
  <si>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</si>
  <si>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</si>
  <si>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</si>
  <si>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</si>
  <si>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</si>
  <si>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</si>
  <si>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</si>
  <si>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</si>
  <si>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</si>
  <si>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</si>
  <si>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</si>
  <si>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</si>
  <si>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</si>
  <si>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</si>
  <si>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</si>
  <si>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</si>
  <si>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</si>
  <si>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</si>
  <si>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</si>
  <si>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</si>
  <si>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</si>
  <si>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</si>
  <si>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</si>
  <si>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</si>
  <si>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</si>
  <si>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</si>
  <si>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</si>
  <si>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</si>
  <si>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</si>
  <si>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</si>
  <si>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</si>
  <si>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</si>
  <si>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</si>
  <si>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</si>
  <si>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</si>
  <si>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</si>
  <si>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</si>
  <si>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</si>
  <si>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</si>
  <si>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</si>
  <si>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</si>
  <si>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</si>
  <si>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</si>
  <si>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</si>
  <si>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</si>
  <si>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</si>
  <si>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</si>
  <si>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</si>
  <si>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</si>
  <si>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</si>
  <si>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</si>
  <si>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</si>
  <si>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</si>
  <si>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</si>
  <si>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</si>
  <si>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</si>
  <si>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</si>
  <si>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</si>
  <si>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</si>
  <si>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</si>
  <si>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</si>
  <si>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</si>
  <si>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</si>
  <si>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</si>
  <si>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</si>
  <si>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</si>
  <si>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</si>
  <si>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</si>
  <si>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</si>
  <si>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</si>
  <si>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</si>
  <si>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</si>
  <si>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</si>
  <si>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</si>
  <si>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</si>
  <si>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</si>
  <si>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</si>
  <si>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</si>
  <si>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</si>
  <si>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</si>
  <si>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</si>
  <si>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</si>
  <si>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</si>
  <si>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</si>
  <si>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</si>
  <si>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</si>
  <si>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</si>
  <si>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</si>
  <si>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</si>
  <si>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</si>
  <si>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</si>
  <si>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</si>
  <si>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</si>
  <si>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</si>
  <si>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</si>
  <si>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</si>
  <si>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</si>
  <si>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</si>
  <si>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</si>
  <si>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</si>
  <si>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</si>
  <si>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</si>
  <si>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</si>
  <si>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</si>
  <si>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</si>
  <si>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</si>
  <si>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</si>
  <si>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</si>
  <si>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</si>
  <si>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</si>
  <si>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</si>
  <si>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</si>
  <si>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</si>
  <si>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</si>
  <si>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</si>
  <si>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</si>
  <si>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</si>
  <si>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</si>
  <si>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</si>
  <si>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</si>
  <si>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</si>
  <si>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</si>
  <si>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</si>
  <si>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</si>
  <si>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</si>
  <si>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</si>
  <si>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</si>
  <si>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</si>
  <si>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</si>
  <si>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</si>
  <si>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</si>
  <si>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</si>
  <si>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</si>
  <si>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</si>
  <si>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</si>
  <si>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</si>
  <si>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</si>
  <si>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</si>
  <si>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</si>
  <si>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</si>
  <si>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</si>
  <si>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</si>
  <si>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</si>
  <si>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</si>
  <si>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</si>
  <si>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</si>
  <si>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</si>
  <si>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</si>
  <si>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</si>
  <si>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</si>
  <si>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</si>
  <si>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</si>
  <si>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</si>
  <si>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</si>
  <si>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</si>
  <si>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</si>
  <si>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</si>
  <si>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</si>
  <si>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</si>
  <si>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</si>
  <si>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</si>
  <si>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</si>
  <si>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</si>
  <si>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</si>
  <si>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</si>
  <si>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</si>
  <si>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</si>
  <si>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</si>
  <si>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</si>
  <si>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</si>
  <si>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</si>
  <si>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</si>
  <si>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</si>
  <si>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</si>
  <si>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</si>
  <si>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</si>
  <si>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</si>
  <si>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</si>
  <si>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</si>
  <si>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</si>
  <si>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</si>
  <si>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</si>
  <si>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</si>
  <si>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</si>
  <si>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</si>
  <si>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</si>
  <si>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</si>
  <si>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</si>
  <si>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</si>
  <si>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</si>
  <si>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</si>
  <si>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</si>
  <si>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</si>
  <si>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</si>
  <si>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</si>
  <si>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</si>
  <si>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</si>
  <si>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</si>
  <si>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</si>
  <si>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</si>
  <si>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</si>
  <si>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</si>
  <si>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</si>
  <si>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</si>
  <si>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</si>
  <si>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</si>
  <si>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</si>
  <si>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</si>
  <si>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</si>
  <si>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</si>
  <si>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</si>
  <si>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</si>
  <si>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</si>
  <si>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</si>
  <si>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</si>
  <si>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</si>
  <si>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</si>
  <si>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</si>
  <si>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</si>
  <si>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</si>
  <si>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</si>
  <si>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</si>
  <si>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</si>
  <si>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</si>
  <si>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</si>
  <si>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</si>
  <si>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</si>
  <si>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</si>
  <si>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</si>
  <si>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</si>
  <si>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</si>
  <si>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</si>
  <si>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</si>
  <si>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</si>
  <si>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</si>
  <si>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</si>
  <si>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</si>
  <si>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</si>
  <si>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</si>
  <si>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</si>
  <si>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</si>
  <si>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</si>
  <si>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</si>
  <si>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</si>
  <si>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</si>
  <si>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</si>
  <si>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</si>
  <si>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</si>
  <si>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</si>
  <si>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</si>
  <si>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</si>
  <si>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</si>
  <si>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</si>
  <si>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</si>
  <si>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</si>
  <si>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</si>
  <si>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</si>
  <si>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</si>
  <si>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</si>
  <si>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</si>
  <si>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</si>
  <si>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</si>
  <si>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</si>
  <si>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</si>
  <si>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</si>
  <si>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</si>
  <si>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</si>
  <si>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</si>
  <si>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</si>
  <si>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</si>
  <si>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</si>
  <si>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</si>
  <si>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</si>
  <si>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</si>
  <si>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</si>
  <si>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</si>
  <si>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</si>
  <si>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</si>
  <si>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</si>
  <si>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</si>
  <si>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</si>
  <si>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</si>
  <si>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</si>
  <si>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</si>
  <si>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</si>
  <si>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</si>
  <si>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</si>
  <si>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</si>
  <si>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</si>
  <si>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</si>
  <si>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</si>
  <si>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</si>
  <si>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</si>
  <si>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</si>
  <si>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</si>
  <si>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</si>
  <si>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</si>
  <si>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</si>
  <si>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</si>
  <si>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</si>
  <si>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</si>
  <si>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</si>
  <si>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</si>
  <si>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</si>
  <si>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</si>
  <si>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</si>
  <si>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</si>
  <si>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</si>
  <si>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</si>
  <si>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</si>
  <si>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</si>
  <si>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</si>
  <si>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</si>
  <si>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</si>
  <si>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</si>
  <si>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</si>
  <si>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</si>
  <si>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</si>
  <si>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</si>
  <si>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</si>
  <si>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</si>
  <si>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</si>
  <si>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</si>
  <si>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</si>
  <si>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</si>
  <si>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</si>
  <si>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</si>
  <si>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</si>
  <si>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</si>
  <si>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</si>
  <si>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</si>
  <si>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</si>
  <si>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</si>
  <si>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</si>
  <si>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</si>
  <si>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</si>
  <si>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</si>
  <si>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</si>
  <si>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</si>
  <si>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</si>
  <si>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</si>
  <si>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</si>
  <si>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</si>
  <si>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</si>
  <si>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</si>
  <si>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</si>
  <si>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</si>
  <si>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</si>
  <si>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</si>
  <si>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</si>
  <si>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</si>
  <si>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</si>
  <si>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</si>
  <si>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</si>
  <si>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</si>
  <si>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</si>
  <si>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</si>
  <si>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</si>
  <si>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</si>
  <si>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</si>
  <si>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</si>
  <si>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</si>
  <si>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</si>
  <si>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</si>
  <si>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</si>
  <si>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</si>
  <si>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</si>
  <si>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</si>
  <si>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</si>
  <si>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</si>
  <si>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</si>
  <si>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</si>
  <si>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</si>
  <si>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</si>
  <si>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</si>
  <si>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</si>
  <si>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</si>
  <si>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</si>
  <si>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</si>
  <si>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</si>
  <si>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</si>
  <si>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</si>
  <si>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</si>
  <si>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</si>
  <si>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</si>
  <si>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</si>
  <si>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</si>
  <si>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</si>
  <si>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</si>
  <si>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</si>
  <si>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</si>
  <si>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</si>
  <si>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</si>
  <si>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</si>
  <si>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</si>
  <si>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</si>
  <si>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</si>
  <si>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</si>
  <si>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</si>
  <si>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</si>
  <si>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</si>
  <si>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</si>
  <si>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</si>
  <si>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</si>
  <si>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</si>
  <si>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</si>
  <si>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</si>
  <si>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</si>
  <si>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</si>
  <si>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</si>
  <si>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</si>
  <si>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</si>
  <si>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</si>
  <si>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</si>
  <si>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</si>
  <si>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</si>
  <si>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</si>
  <si>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</si>
  <si>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</si>
  <si>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</si>
  <si>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</si>
  <si>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</si>
  <si>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</si>
  <si>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</si>
  <si>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</si>
  <si>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</si>
  <si>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</si>
  <si>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</si>
  <si>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</si>
  <si>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</si>
  <si>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</si>
  <si>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</si>
  <si>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</si>
  <si>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</si>
  <si>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</si>
  <si>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</si>
  <si>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</si>
  <si>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</si>
  <si>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</si>
  <si>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</si>
  <si>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</si>
  <si>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</si>
  <si>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</si>
  <si>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</si>
  <si>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</si>
  <si>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</si>
  <si>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</si>
  <si>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</si>
  <si>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</si>
  <si>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</si>
  <si>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</si>
  <si>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</si>
  <si>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</si>
  <si>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</si>
  <si>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</si>
  <si>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</si>
  <si>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</si>
  <si>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</si>
  <si>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</si>
  <si>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</si>
  <si>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</si>
  <si>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</si>
  <si>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</si>
  <si>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</si>
  <si>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</si>
  <si>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</si>
  <si>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</si>
  <si>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</si>
  <si>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</si>
  <si>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</si>
  <si>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</si>
  <si>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</si>
  <si>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</si>
  <si>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</si>
  <si>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</si>
  <si>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</si>
  <si>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</si>
  <si>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</si>
  <si>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</si>
  <si>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</si>
  <si>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</si>
  <si>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</si>
  <si>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</si>
  <si>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</si>
  <si>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</si>
  <si>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</si>
  <si>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</si>
  <si>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</si>
  <si>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</si>
  <si>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</si>
  <si>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</si>
  <si>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</si>
  <si>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</si>
  <si>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</si>
  <si>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</si>
  <si>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</si>
  <si>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</si>
  <si>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</si>
  <si>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</si>
  <si>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</si>
  <si>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</si>
  <si>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</si>
  <si>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</si>
  <si>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</si>
  <si>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</si>
  <si>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</si>
  <si>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</si>
  <si>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</si>
  <si>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</si>
  <si>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</si>
  <si>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</si>
  <si>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</si>
  <si>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</si>
  <si>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</si>
  <si>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</si>
  <si>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</si>
  <si>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</si>
  <si>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</si>
  <si>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</si>
  <si>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</si>
  <si>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</si>
  <si>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</si>
  <si>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</si>
  <si>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</si>
  <si>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</si>
  <si>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</si>
  <si>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</si>
  <si>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</si>
  <si>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</si>
  <si>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</si>
  <si>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</si>
  <si>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</si>
  <si>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</si>
  <si>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</si>
  <si>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</si>
  <si>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</si>
  <si>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</si>
  <si>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</si>
  <si>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</si>
  <si>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</si>
  <si>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</si>
  <si>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</si>
  <si>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</si>
  <si>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</si>
  <si>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</si>
  <si>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</si>
  <si>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</si>
  <si>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</si>
  <si>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</si>
  <si>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</si>
  <si>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</si>
  <si>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</si>
  <si>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</si>
  <si>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</si>
  <si>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</si>
  <si>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</si>
  <si>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</si>
  <si>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</si>
  <si>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</si>
  <si>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</si>
  <si>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</si>
  <si>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</si>
  <si>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</si>
  <si>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</si>
  <si>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</si>
  <si>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</si>
  <si>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</si>
  <si>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</si>
  <si>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</si>
  <si>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</si>
  <si>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</si>
  <si>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</si>
  <si>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</si>
  <si>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</si>
  <si>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</si>
  <si>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</si>
  <si>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</si>
  <si>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</si>
  <si>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</si>
  <si>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</si>
  <si>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</si>
  <si>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</si>
  <si>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</si>
  <si>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</si>
  <si>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</si>
  <si>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</si>
  <si>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</si>
  <si>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</si>
  <si>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</si>
  <si>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</si>
  <si>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</si>
  <si>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</si>
  <si>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</si>
  <si>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</si>
  <si>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</si>
  <si>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</si>
  <si>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</si>
  <si>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</si>
  <si>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</si>
  <si>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</si>
  <si>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</si>
  <si>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</si>
  <si>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</si>
  <si>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</si>
  <si>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</si>
  <si>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</si>
  <si>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</si>
  <si>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</si>
  <si>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</si>
  <si>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</si>
  <si>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</si>
  <si>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</si>
  <si>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</si>
  <si>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</si>
  <si>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</si>
  <si>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</si>
  <si>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</si>
  <si>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</si>
  <si>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</si>
  <si>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</si>
  <si>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</si>
  <si>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</si>
  <si>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</si>
  <si>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</si>
  <si>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</si>
  <si>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</si>
  <si>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</si>
  <si>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</si>
  <si>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</si>
  <si>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</si>
  <si>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</si>
  <si>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</si>
  <si>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</si>
  <si>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</si>
  <si>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</si>
  <si>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</si>
  <si>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</si>
  <si>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</si>
  <si>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</si>
  <si>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</si>
  <si>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</si>
  <si>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</si>
  <si>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</si>
  <si>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</si>
  <si>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</si>
  <si>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</si>
  <si>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</si>
  <si>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</si>
  <si>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</si>
  <si>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</si>
  <si>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</si>
  <si>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</si>
  <si>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</si>
  <si>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</si>
  <si>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</si>
  <si>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</si>
  <si>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</si>
  <si>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</si>
  <si>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</si>
  <si>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</si>
  <si>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</si>
  <si>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</si>
  <si>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</si>
  <si>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</si>
  <si>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</si>
  <si>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</si>
  <si>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</si>
  <si>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</si>
  <si>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</si>
  <si>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</si>
  <si>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</si>
  <si>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</si>
  <si>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</si>
  <si>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</si>
  <si>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</si>
  <si>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</si>
  <si>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</si>
  <si>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</si>
  <si>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</si>
  <si>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</si>
  <si>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</si>
  <si>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</si>
  <si>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</si>
  <si>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</si>
  <si>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</si>
  <si>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</si>
  <si>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</si>
  <si>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</si>
  <si>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</si>
  <si>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</si>
  <si>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</si>
  <si>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</si>
  <si>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</si>
  <si>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</si>
  <si>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</si>
  <si>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</si>
  <si>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</si>
  <si>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</si>
  <si>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</si>
  <si>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</si>
  <si>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</si>
  <si>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</si>
  <si>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</si>
  <si>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</si>
  <si>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</si>
  <si>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</si>
  <si>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</si>
  <si>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</si>
  <si>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</si>
  <si>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</si>
  <si>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</si>
  <si>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</si>
  <si>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</si>
  <si>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</si>
  <si>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</si>
  <si>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</si>
  <si>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</si>
  <si>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</si>
  <si>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</si>
  <si>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</si>
  <si>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</si>
  <si>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</si>
  <si>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</si>
  <si>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</si>
  <si>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</si>
  <si>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</si>
  <si>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</si>
  <si>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</si>
  <si>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</si>
  <si>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</si>
  <si>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</si>
  <si>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</si>
  <si>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</si>
  <si>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</si>
  <si>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</si>
  <si>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</si>
  <si>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</si>
  <si>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</si>
  <si>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</si>
  <si>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</si>
  <si>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</si>
  <si>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</si>
  <si>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</si>
  <si>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</si>
  <si>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</si>
  <si>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</si>
  <si>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</si>
  <si>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</si>
  <si>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</si>
  <si>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</si>
  <si>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</si>
  <si>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</si>
  <si>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</si>
  <si>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</si>
  <si>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</si>
  <si>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</si>
  <si>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</si>
  <si>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</si>
  <si>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</si>
  <si>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</si>
  <si>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</si>
  <si>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</si>
  <si>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</si>
  <si>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</si>
  <si>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</si>
  <si>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</si>
  <si>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</si>
  <si>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</si>
  <si>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</si>
  <si>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</si>
  <si>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</si>
  <si>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</si>
  <si>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</si>
  <si>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</si>
  <si>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</si>
  <si>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</si>
  <si>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</si>
  <si>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</si>
  <si>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</si>
  <si>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</si>
  <si>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</si>
  <si>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</si>
  <si>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</si>
  <si>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</si>
  <si>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</si>
  <si>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</si>
  <si>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</si>
  <si>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</si>
  <si>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</si>
  <si>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</si>
  <si>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</si>
  <si>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</si>
  <si>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</si>
  <si>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</si>
  <si>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</si>
  <si>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</si>
  <si>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</si>
  <si>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</si>
  <si>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</si>
  <si>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</si>
  <si>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</si>
  <si>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</si>
  <si>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</si>
  <si>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</si>
  <si>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</si>
  <si>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</si>
  <si>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</si>
  <si>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</si>
  <si>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</si>
  <si>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</si>
  <si>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</si>
  <si>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</si>
  <si>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</si>
  <si>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</si>
  <si>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</si>
  <si>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</si>
  <si>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</si>
  <si>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</si>
  <si>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</si>
  <si>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</si>
  <si>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</si>
  <si>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</si>
  <si>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</si>
  <si>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</si>
  <si>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</si>
  <si>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</si>
  <si>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</si>
  <si>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</si>
  <si>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</si>
  <si>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</si>
  <si>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</si>
  <si>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</si>
  <si>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</si>
  <si>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</si>
  <si>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</si>
  <si>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</si>
  <si>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</si>
  <si>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</si>
  <si>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</si>
  <si>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</si>
  <si>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</si>
  <si>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</si>
  <si>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</si>
  <si>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</si>
  <si>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</si>
  <si>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</si>
  <si>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</si>
  <si>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</si>
  <si>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</si>
  <si>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</si>
  <si>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</si>
  <si>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</si>
  <si>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</si>
  <si>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</si>
  <si>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</si>
  <si>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</si>
  <si>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</si>
  <si>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</si>
  <si>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</si>
  <si>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</si>
  <si>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</si>
  <si>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</si>
  <si>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</si>
  <si>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</si>
  <si>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</si>
  <si>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</si>
  <si>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</si>
  <si>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</si>
  <si>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</si>
  <si>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</si>
  <si>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</si>
  <si>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</si>
  <si>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</si>
  <si>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</si>
  <si>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</si>
  <si>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</si>
  <si>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</si>
  <si>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</si>
  <si>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</si>
  <si>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</si>
  <si>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</si>
  <si>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</si>
  <si>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</si>
  <si>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</si>
  <si>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</si>
  <si>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</si>
  <si>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</si>
  <si>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</si>
  <si>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</si>
  <si>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</si>
  <si>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</si>
  <si>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</si>
  <si>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</si>
  <si>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</si>
  <si>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</si>
  <si>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</si>
  <si>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</si>
  <si>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</si>
  <si>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</si>
  <si>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</si>
  <si>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</si>
  <si>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</si>
  <si>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</si>
  <si>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</si>
  <si>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</si>
  <si>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</si>
  <si>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</si>
  <si>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</si>
  <si>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</si>
  <si>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</si>
  <si>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</si>
  <si>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</si>
  <si>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</si>
  <si>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</si>
  <si>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</si>
  <si>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</si>
  <si>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</si>
  <si>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</si>
  <si>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</si>
  <si>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</si>
  <si>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</si>
  <si>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</si>
  <si>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</si>
  <si>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</si>
  <si>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</si>
  <si>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</si>
  <si>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</si>
  <si>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</si>
  <si>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</si>
  <si>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</si>
  <si>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</si>
  <si>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</si>
  <si>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</si>
  <si>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</si>
  <si>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</si>
  <si>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</si>
  <si>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</si>
  <si>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</si>
  <si>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</si>
  <si>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</si>
  <si>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</si>
  <si>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</si>
  <si>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</si>
  <si>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</si>
  <si>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</si>
  <si>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</si>
  <si>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</si>
  <si>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</si>
  <si>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</si>
  <si>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</si>
  <si>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</si>
  <si>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</si>
  <si>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</si>
  <si>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</si>
  <si>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</si>
  <si>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</si>
  <si>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</si>
  <si>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</si>
  <si>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</si>
  <si>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</si>
  <si>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</si>
  <si>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</si>
  <si>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</si>
  <si>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</si>
  <si>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</si>
  <si>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</si>
  <si>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</si>
  <si>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</si>
  <si>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</si>
  <si>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</si>
  <si>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</si>
  <si>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</si>
  <si>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</si>
  <si>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</si>
  <si>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</si>
  <si>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</si>
  <si>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</si>
  <si>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</si>
  <si>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</si>
  <si>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</si>
  <si>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</si>
  <si>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</si>
  <si>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</si>
  <si>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</si>
  <si>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</si>
  <si>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</si>
  <si>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</si>
  <si>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</si>
  <si>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</si>
  <si>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</si>
  <si>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</si>
  <si>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</si>
  <si>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</si>
  <si>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</si>
  <si>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</si>
  <si>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</si>
  <si>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</si>
  <si>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</si>
  <si>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</si>
  <si>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</si>
  <si>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</si>
  <si>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</si>
  <si>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</si>
  <si>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</si>
  <si>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</si>
  <si>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</si>
  <si>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</si>
  <si>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</si>
  <si>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</si>
  <si>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</si>
  <si>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</si>
  <si>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</si>
  <si>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</si>
  <si>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</si>
  <si>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</si>
  <si>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</si>
  <si>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</si>
  <si>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</si>
  <si>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</si>
  <si>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</si>
  <si>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</si>
  <si>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</si>
  <si>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</si>
  <si>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</si>
  <si>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</si>
  <si>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</si>
  <si>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</si>
  <si>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</si>
  <si>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</si>
  <si>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</si>
  <si>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</si>
  <si>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</si>
  <si>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</si>
  <si>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</si>
  <si>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</si>
  <si>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</si>
  <si>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</si>
  <si>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</si>
  <si>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</si>
  <si>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</si>
  <si>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</si>
  <si>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</si>
  <si>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</si>
  <si>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</si>
  <si>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</si>
  <si>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</si>
  <si>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</si>
  <si>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</si>
  <si>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</si>
  <si>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</si>
  <si>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</si>
  <si>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</si>
  <si>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</si>
  <si>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</si>
  <si>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</si>
  <si>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</si>
  <si>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</si>
  <si>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</si>
  <si>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</si>
  <si>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</si>
  <si>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</si>
  <si>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</si>
  <si>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</si>
  <si>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</si>
  <si>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</si>
  <si>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</si>
  <si>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</si>
  <si>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</si>
  <si>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</si>
  <si>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</si>
  <si>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</si>
  <si>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</si>
  <si>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</si>
  <si>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</si>
  <si>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</si>
  <si>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</si>
  <si>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</si>
  <si>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</si>
  <si>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</si>
  <si>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</si>
  <si>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</si>
  <si>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</si>
  <si>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</si>
  <si>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</si>
  <si>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</si>
  <si>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</si>
  <si>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</si>
  <si>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</si>
  <si>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</si>
  <si>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</si>
  <si>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</si>
  <si>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</si>
  <si>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</si>
  <si>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</si>
  <si>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</si>
  <si>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</si>
  <si>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</si>
  <si>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</si>
  <si>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</si>
  <si>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</si>
  <si>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</si>
  <si>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</si>
  <si>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</si>
  <si>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</si>
  <si>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</si>
  <si>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</si>
  <si>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</si>
  <si>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</si>
  <si>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</si>
  <si>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</si>
  <si>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</si>
  <si>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</si>
  <si>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</si>
  <si>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</si>
  <si>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</si>
  <si>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</si>
  <si>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</si>
  <si>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</si>
  <si>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</si>
  <si>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</si>
  <si>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</si>
  <si>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</si>
  <si>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</si>
  <si>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</si>
  <si>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</si>
  <si>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</si>
  <si>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</si>
  <si>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</si>
  <si>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</si>
  <si>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</si>
  <si>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</si>
  <si>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</si>
  <si>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</si>
  <si>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</si>
  <si>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</si>
  <si>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</si>
  <si>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</si>
  <si>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</si>
  <si>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</si>
  <si>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</si>
  <si>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</si>
  <si>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</si>
  <si>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</si>
  <si>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</si>
  <si>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</si>
  <si>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</si>
  <si>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</si>
  <si>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</si>
  <si>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</si>
  <si>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</si>
  <si>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</si>
  <si>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</si>
  <si>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</si>
  <si>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</si>
  <si>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</si>
  <si>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</si>
  <si>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</si>
  <si>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</si>
  <si>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</si>
  <si>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</si>
  <si>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</si>
  <si>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</si>
  <si>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</si>
  <si>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</si>
  <si>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</si>
  <si>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</si>
  <si>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</si>
  <si>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</si>
  <si>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</si>
  <si>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</si>
  <si>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</si>
  <si>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</si>
  <si>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</si>
  <si>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</si>
  <si>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</si>
  <si>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</si>
  <si>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</si>
  <si>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</si>
  <si>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</si>
  <si>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</si>
  <si>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</si>
  <si>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</si>
  <si>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</si>
  <si>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</si>
  <si>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</si>
  <si>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</si>
  <si>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</si>
  <si>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</si>
  <si>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</si>
  <si>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</si>
  <si>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</si>
  <si>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</si>
  <si>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</si>
  <si>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</si>
  <si>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</si>
  <si>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</si>
  <si>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</si>
  <si>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</si>
  <si>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</si>
  <si>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</si>
  <si>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</si>
  <si>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</si>
  <si>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</si>
  <si>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</si>
  <si>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</si>
  <si>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</si>
  <si>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</si>
  <si>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</si>
  <si>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</si>
  <si>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</si>
  <si>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</si>
  <si>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</si>
  <si>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</si>
  <si>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</si>
  <si>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</si>
  <si>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</si>
  <si>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</si>
  <si>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</si>
  <si>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</si>
  <si>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</si>
  <si>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</si>
  <si>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</si>
  <si>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</si>
  <si>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</si>
  <si>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</si>
  <si>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</si>
  <si>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</si>
  <si>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</si>
  <si>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</si>
  <si>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</si>
  <si>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</si>
  <si>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</si>
  <si>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</si>
  <si>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</si>
  <si>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</si>
  <si>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</si>
  <si>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</si>
  <si>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</si>
  <si>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</si>
  <si>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</si>
  <si>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</si>
  <si>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</si>
  <si>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</si>
  <si>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</si>
  <si>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</si>
  <si>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</si>
  <si>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</si>
  <si>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</si>
  <si>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</si>
  <si>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</si>
  <si>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</si>
  <si>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</si>
  <si>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</si>
  <si>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</si>
  <si>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</si>
  <si>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</si>
  <si>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</si>
  <si>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</si>
  <si>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</si>
  <si>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</si>
  <si>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</si>
  <si>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</si>
  <si>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</si>
  <si>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</si>
  <si>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</si>
  <si>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</si>
  <si>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</si>
  <si>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</si>
  <si>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</si>
  <si>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</si>
  <si>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</si>
  <si>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</si>
  <si>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</si>
  <si>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</si>
  <si>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</si>
  <si>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</si>
  <si>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</si>
  <si>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</si>
  <si>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</si>
  <si>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</si>
  <si>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</si>
  <si>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</si>
  <si>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</si>
  <si>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</si>
  <si>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</si>
  <si>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</si>
  <si>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</si>
  <si>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</si>
  <si>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</si>
  <si>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</si>
  <si>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</si>
  <si>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</si>
  <si>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</si>
  <si>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</si>
  <si>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</si>
  <si>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</si>
  <si>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</si>
  <si>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</si>
  <si>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</si>
  <si>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</si>
  <si>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</si>
  <si>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</si>
  <si>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</si>
  <si>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</si>
  <si>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</si>
  <si>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</si>
  <si>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</si>
  <si>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</si>
  <si>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</si>
  <si>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</si>
  <si>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</si>
  <si>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</si>
  <si>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</si>
  <si>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</si>
  <si>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</si>
  <si>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</si>
  <si>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</si>
  <si>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</si>
  <si>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</si>
  <si>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</si>
  <si>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</si>
  <si>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</si>
  <si>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</si>
  <si>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</si>
  <si>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</si>
  <si>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</si>
  <si>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</si>
  <si>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</si>
  <si>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</si>
  <si>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</si>
  <si>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</si>
  <si>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</si>
  <si>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</si>
  <si>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</si>
  <si>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</si>
  <si>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</si>
  <si>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</si>
  <si>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</si>
  <si>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</si>
  <si>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</si>
  <si>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</si>
  <si>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</si>
  <si>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</si>
  <si>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</si>
  <si>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</si>
  <si>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</si>
  <si>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</si>
  <si>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</si>
  <si>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</si>
  <si>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</si>
  <si>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</si>
  <si>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</si>
  <si>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</si>
  <si>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</si>
  <si>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</si>
  <si>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</si>
  <si>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</si>
  <si>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</si>
  <si>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</si>
  <si>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</si>
  <si>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</si>
  <si>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</si>
  <si>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</si>
  <si>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</si>
  <si>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</si>
  <si>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</si>
  <si>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</si>
  <si>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</si>
  <si>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</si>
  <si>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</si>
  <si>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</si>
  <si>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</si>
  <si>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</si>
  <si>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</si>
  <si>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</si>
  <si>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</si>
  <si>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</si>
  <si>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</si>
  <si>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</si>
  <si>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</si>
  <si>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</si>
  <si>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</si>
  <si>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</si>
  <si>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</si>
  <si>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</si>
  <si>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</si>
  <si>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</si>
  <si>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</si>
  <si>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</si>
  <si>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</si>
  <si>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</si>
  <si>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</si>
  <si>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</si>
  <si>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</si>
  <si>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</si>
  <si>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</si>
  <si>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</si>
  <si>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</si>
  <si>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</si>
  <si>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</si>
  <si>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</si>
  <si>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</si>
  <si>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</si>
  <si>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</si>
  <si>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</si>
  <si>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</si>
  <si>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</si>
  <si>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</si>
  <si>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</si>
  <si>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</si>
  <si>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</si>
  <si>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</si>
  <si>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</si>
  <si>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</si>
  <si>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</si>
  <si>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</si>
  <si>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</si>
  <si>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</si>
  <si>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</si>
  <si>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</si>
  <si>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</si>
  <si>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</si>
  <si>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</si>
  <si>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</si>
  <si>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</si>
  <si>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</si>
  <si>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</si>
  <si>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</si>
  <si>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</si>
  <si>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</si>
  <si>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</si>
  <si>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</si>
  <si>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</si>
  <si>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</si>
  <si>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</si>
  <si>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</si>
  <si>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</si>
  <si>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</si>
  <si>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</si>
  <si>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</si>
  <si>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</si>
  <si>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</si>
  <si>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</si>
  <si>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</si>
  <si>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</si>
  <si>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</si>
  <si>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</si>
  <si>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</si>
  <si>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</si>
  <si>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</si>
  <si>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</si>
  <si>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</si>
  <si>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</si>
  <si>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</si>
  <si>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</si>
  <si>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</si>
  <si>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</si>
  <si>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</si>
  <si>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</si>
  <si>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</si>
  <si>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</si>
  <si>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</si>
  <si>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</si>
  <si>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</si>
  <si>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</si>
  <si>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</si>
  <si>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</si>
  <si>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</si>
  <si>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</si>
  <si>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</si>
  <si>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</si>
  <si>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</si>
  <si>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</si>
  <si>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</si>
  <si>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</si>
  <si>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</si>
  <si>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</si>
  <si>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</si>
  <si>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</si>
  <si>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</si>
  <si>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</si>
  <si>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</si>
  <si>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</si>
  <si>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</si>
  <si>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</si>
  <si>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</si>
  <si>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</si>
  <si>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</si>
  <si>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</si>
  <si>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</si>
  <si>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</si>
  <si>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</si>
  <si>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</si>
  <si>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</si>
  <si>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</si>
  <si>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</si>
  <si>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</si>
  <si>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</si>
  <si>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</si>
  <si>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</si>
  <si>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</si>
  <si>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</si>
  <si>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</si>
  <si>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</si>
  <si>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</si>
  <si>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</si>
  <si>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</si>
  <si>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</si>
  <si>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</si>
  <si>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</si>
  <si>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</si>
  <si>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</si>
  <si>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</si>
  <si>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</si>
  <si>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</si>
  <si>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</si>
  <si>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</si>
  <si>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</si>
  <si>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</si>
  <si>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</si>
  <si>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</si>
  <si>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</si>
  <si>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</si>
  <si>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</si>
  <si>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</si>
  <si>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</si>
  <si>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</si>
  <si>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</si>
  <si>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</si>
  <si>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</si>
  <si>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</si>
  <si>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</si>
  <si>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</si>
  <si>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</si>
  <si>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</si>
  <si>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</si>
  <si>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</si>
  <si>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</si>
  <si>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</si>
  <si>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</si>
  <si>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</si>
  <si>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</si>
  <si>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</si>
  <si>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</si>
  <si>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</si>
  <si>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</si>
  <si>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</si>
  <si>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</si>
  <si>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</si>
  <si>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</si>
  <si>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</si>
  <si>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</si>
  <si>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</si>
  <si>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</si>
  <si>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</si>
  <si>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</si>
  <si>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</si>
  <si>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</si>
  <si>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</si>
  <si>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</si>
  <si>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</si>
  <si>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</si>
  <si>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</si>
  <si>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</si>
  <si>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</si>
  <si>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</si>
  <si>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</si>
  <si>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</si>
  <si>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</si>
  <si>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</si>
  <si>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</si>
  <si>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</si>
  <si>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</si>
  <si>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</si>
  <si>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</si>
  <si>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</si>
  <si>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</si>
  <si>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</si>
  <si>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</si>
  <si>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</si>
  <si>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</si>
  <si>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</si>
  <si>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</si>
  <si>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</si>
  <si>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</si>
  <si>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</si>
  <si>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</si>
  <si>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</si>
  <si>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</si>
  <si>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</si>
  <si>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</si>
  <si>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</si>
  <si>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</si>
  <si>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</si>
  <si>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</si>
  <si>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</si>
  <si>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</si>
  <si>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</si>
  <si>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</si>
  <si>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</si>
  <si>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</si>
  <si>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</si>
  <si>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</si>
  <si>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</si>
  <si>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</si>
  <si>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</si>
  <si>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</si>
  <si>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</si>
  <si>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</si>
  <si>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</si>
  <si>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</si>
  <si>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</si>
  <si>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</si>
  <si>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</si>
  <si>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</si>
  <si>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</si>
  <si>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</si>
  <si>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</si>
  <si>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</si>
  <si>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</si>
  <si>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</si>
  <si>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</si>
  <si>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</si>
  <si>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</si>
  <si>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</si>
  <si>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</si>
  <si>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</si>
  <si>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</si>
  <si>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</si>
  <si>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</si>
  <si>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</si>
  <si>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</si>
  <si>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</si>
  <si>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</si>
  <si>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</si>
  <si>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</si>
  <si>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</si>
  <si>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</si>
  <si>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</si>
  <si>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</si>
  <si>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</si>
  <si>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</si>
  <si>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</si>
  <si>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</si>
  <si>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</si>
  <si>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</si>
  <si>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</si>
  <si>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</si>
  <si>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</si>
  <si>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</si>
  <si>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</si>
  <si>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</si>
  <si>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</si>
  <si>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</si>
  <si>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</si>
  <si>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</si>
  <si>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</si>
  <si>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</si>
  <si>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</si>
  <si>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</si>
  <si>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</si>
  <si>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</si>
  <si>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</si>
  <si>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</si>
  <si>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</si>
  <si>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</si>
  <si>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</si>
  <si>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</si>
  <si>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</si>
  <si>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</si>
  <si>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</si>
  <si>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</si>
  <si>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</si>
  <si>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</si>
  <si>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</si>
  <si>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</si>
  <si>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</si>
  <si>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</si>
  <si>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</si>
  <si>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</si>
  <si>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</si>
  <si>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</si>
  <si>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</si>
  <si>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</si>
  <si>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</si>
  <si>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</si>
  <si>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</si>
  <si>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</si>
  <si>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</si>
  <si>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</si>
  <si>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</si>
  <si>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</si>
  <si>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</si>
  <si>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</si>
  <si>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</si>
  <si>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</si>
  <si>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</si>
  <si>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</si>
  <si>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</si>
  <si>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</si>
  <si>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</si>
  <si>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</si>
  <si>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</si>
  <si>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</si>
  <si>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</si>
  <si>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</si>
  <si>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</si>
  <si>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</si>
  <si>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</si>
  <si>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</si>
  <si>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</si>
  <si>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</si>
  <si>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</si>
  <si>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</si>
  <si>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</si>
  <si>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</si>
  <si>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</si>
  <si>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</si>
  <si>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</si>
  <si>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</si>
  <si>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</si>
  <si>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</si>
  <si>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</si>
  <si>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</si>
  <si>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</si>
  <si>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</si>
  <si>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</si>
  <si>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</si>
  <si>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</si>
  <si>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</si>
  <si>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</si>
  <si>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</si>
  <si>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</si>
  <si>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</si>
  <si>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</si>
  <si>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</si>
  <si>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</si>
  <si>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</si>
  <si>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</si>
  <si>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</si>
  <si>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</si>
  <si>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</si>
  <si>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</si>
  <si>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</si>
  <si>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</si>
  <si>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</si>
  <si>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</si>
  <si>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</si>
  <si>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</si>
  <si>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</si>
  <si>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</si>
  <si>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</si>
  <si>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</si>
  <si>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</si>
  <si>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</si>
  <si>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</si>
  <si>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</si>
  <si>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</si>
  <si>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</si>
  <si>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</si>
  <si>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</si>
  <si>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</si>
  <si>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</si>
  <si>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</si>
  <si>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</si>
  <si>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</si>
  <si>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</si>
  <si>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</si>
  <si>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</si>
  <si>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</si>
  <si>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</si>
  <si>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</si>
  <si>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</si>
  <si>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</si>
  <si>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</si>
  <si>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</si>
  <si>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</si>
  <si>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</si>
  <si>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</si>
  <si>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</si>
  <si>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</si>
  <si>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</si>
  <si>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</si>
  <si>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</si>
  <si>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</si>
  <si>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</si>
  <si>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</si>
  <si>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</si>
  <si>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</si>
  <si>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</si>
  <si>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</si>
  <si>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</si>
  <si>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</si>
  <si>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</si>
  <si>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</si>
  <si>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</si>
  <si>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</si>
  <si>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</si>
  <si>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</si>
  <si>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</si>
  <si>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</si>
  <si>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</si>
  <si>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</si>
  <si>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</si>
  <si>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</si>
  <si>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</si>
  <si>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</si>
  <si>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</si>
  <si>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</si>
  <si>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</si>
  <si>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</si>
  <si>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</si>
  <si>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</si>
  <si>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</si>
  <si>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</si>
  <si>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</si>
  <si>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</si>
  <si>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</si>
  <si>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</si>
  <si>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</si>
  <si>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</si>
  <si>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</si>
  <si>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</si>
  <si>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</si>
  <si>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</si>
  <si>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</si>
  <si>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</si>
  <si>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</si>
  <si>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</si>
  <si>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</si>
  <si>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</si>
  <si>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</si>
  <si>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</si>
  <si>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</si>
  <si>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</si>
  <si>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</si>
  <si>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</si>
  <si>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</si>
  <si>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</si>
  <si>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</si>
  <si>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</si>
  <si>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</si>
  <si>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</si>
  <si>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</si>
  <si>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</si>
  <si>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</si>
  <si>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</si>
  <si>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</si>
  <si>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</si>
  <si>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</si>
  <si>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</si>
  <si>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</si>
  <si>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</si>
  <si>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</si>
  <si>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</si>
  <si>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</si>
  <si>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</si>
  <si>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</si>
  <si>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</si>
  <si>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</si>
  <si>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</si>
  <si>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</si>
  <si>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</si>
  <si>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</si>
  <si>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</si>
  <si>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</si>
  <si>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</si>
  <si>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</si>
  <si>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</si>
  <si>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</si>
  <si>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</si>
  <si>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</si>
  <si>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</si>
  <si>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</si>
  <si>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</si>
  <si>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</si>
  <si>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</si>
  <si>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</si>
  <si>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</si>
  <si>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</si>
  <si>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</si>
  <si>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</si>
  <si>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</si>
  <si>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</si>
  <si>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</si>
  <si>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</si>
  <si>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</si>
  <si>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</si>
  <si>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</si>
  <si>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</si>
  <si>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</si>
  <si>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</si>
  <si>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</si>
  <si>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</si>
  <si>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</si>
  <si>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</si>
  <si>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</si>
  <si>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</si>
  <si>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</si>
  <si>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</si>
  <si>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</si>
  <si>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</si>
  <si>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</si>
  <si>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</si>
  <si>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</si>
  <si>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</si>
  <si>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</si>
  <si>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</si>
  <si>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</si>
  <si>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</si>
  <si>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</si>
  <si>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</si>
  <si>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</si>
  <si>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</si>
  <si>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</si>
  <si>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</si>
  <si>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</si>
  <si>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</si>
  <si>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</si>
  <si>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</si>
  <si>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</si>
  <si>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</si>
  <si>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</si>
  <si>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</si>
  <si>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</si>
  <si>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</si>
  <si>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</si>
  <si>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</si>
  <si>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</si>
  <si>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</si>
  <si>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</si>
  <si>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</si>
  <si>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</si>
  <si>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</si>
  <si>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</si>
  <si>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</si>
  <si>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</si>
  <si>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</si>
  <si>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</si>
  <si>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</si>
  <si>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</si>
  <si>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</si>
  <si>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</si>
  <si>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</si>
  <si>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</si>
  <si>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</si>
  <si>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</si>
  <si>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</si>
  <si>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</si>
  <si>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</si>
  <si>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</si>
  <si>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</si>
  <si>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</si>
  <si>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</si>
  <si>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</si>
  <si>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</si>
  <si>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</si>
  <si>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</si>
  <si>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</si>
  <si>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</si>
  <si>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</si>
  <si>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</si>
  <si>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</si>
  <si>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</si>
  <si>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</si>
  <si>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</si>
  <si>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</si>
  <si>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</si>
  <si>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</si>
  <si>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</si>
  <si>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</si>
  <si>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</si>
  <si>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</si>
  <si>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</si>
  <si>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</si>
  <si>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</si>
  <si>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</si>
  <si>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</si>
  <si>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</si>
  <si>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</si>
  <si>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</si>
  <si>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</si>
  <si>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</si>
  <si>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</si>
  <si>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</si>
  <si>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</si>
  <si>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</si>
  <si>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</si>
  <si>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</si>
  <si>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</si>
  <si>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</si>
  <si>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</si>
  <si>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</si>
  <si>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</si>
  <si>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</si>
  <si>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</si>
  <si>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</si>
  <si>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</si>
  <si>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</si>
  <si>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</si>
  <si>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</si>
  <si>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</si>
  <si>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</si>
  <si>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</si>
  <si>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</si>
  <si>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</si>
  <si>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</si>
  <si>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</si>
  <si>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</si>
  <si>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</si>
  <si>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</si>
  <si>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</si>
  <si>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</si>
  <si>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</si>
  <si>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</si>
  <si>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</si>
  <si>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</si>
  <si>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</si>
  <si>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</si>
  <si>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</si>
  <si>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</si>
  <si>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</si>
  <si>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</si>
  <si>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</si>
  <si>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</si>
  <si>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</si>
  <si>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</si>
  <si>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</si>
  <si>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</si>
  <si>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</si>
  <si>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</si>
  <si>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</si>
  <si>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</si>
  <si>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</si>
  <si>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</si>
  <si>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</si>
  <si>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</si>
  <si>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</si>
  <si>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</si>
  <si>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</si>
  <si>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</si>
  <si>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</si>
  <si>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</si>
  <si>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</si>
  <si>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</si>
  <si>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</si>
  <si>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</si>
  <si>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</si>
  <si>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</si>
  <si>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</si>
  <si>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</si>
  <si>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</si>
  <si>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</si>
  <si>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</si>
  <si>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</si>
  <si>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</si>
  <si>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</si>
  <si>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</si>
  <si>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</si>
  <si>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</si>
  <si>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</si>
  <si>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</si>
  <si>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</si>
  <si>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</si>
  <si>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</si>
  <si>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</si>
  <si>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</si>
  <si>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</si>
  <si>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</si>
  <si>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</si>
  <si>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</si>
  <si>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</si>
  <si>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</si>
  <si>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</si>
  <si>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</si>
  <si>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</si>
  <si>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</si>
  <si>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</si>
  <si>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</si>
  <si>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</si>
  <si>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</si>
  <si>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</si>
  <si>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</si>
  <si>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</si>
  <si>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</si>
  <si>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</si>
  <si>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</si>
  <si>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</si>
  <si>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</si>
  <si>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</si>
  <si>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</si>
  <si>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</si>
  <si>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</si>
  <si>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</si>
  <si>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</si>
  <si>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</si>
  <si>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</si>
  <si>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</si>
  <si>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</si>
  <si>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</si>
  <si>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</si>
  <si>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</si>
  <si>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</si>
  <si>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</si>
  <si>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</si>
  <si>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</si>
  <si>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</si>
  <si>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</si>
  <si>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</si>
  <si>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</si>
  <si>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</si>
  <si>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</si>
  <si>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</si>
  <si>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</si>
  <si>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</si>
  <si>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</si>
  <si>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</si>
  <si>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</si>
  <si>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</si>
  <si>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</si>
  <si>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</si>
  <si>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</si>
  <si>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</si>
  <si>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</si>
  <si>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</si>
  <si>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</si>
  <si>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</si>
  <si>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</si>
  <si>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</si>
  <si>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</si>
  <si>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</si>
  <si>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</si>
  <si>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</si>
  <si>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</si>
  <si>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</si>
  <si>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</si>
  <si>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</si>
  <si>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</si>
  <si>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</si>
  <si>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</si>
  <si>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</si>
  <si>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</si>
  <si>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</si>
  <si>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</si>
  <si>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</si>
  <si>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</si>
  <si>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</si>
  <si>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</si>
  <si>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</si>
  <si>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</si>
  <si>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</si>
  <si>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</si>
  <si>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</si>
  <si>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</si>
  <si>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</si>
  <si>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</si>
  <si>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</si>
  <si>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</si>
  <si>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</si>
  <si>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</si>
  <si>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</si>
  <si>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</si>
  <si>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</si>
  <si>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</si>
  <si>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</si>
  <si>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</si>
  <si>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</si>
  <si>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</si>
  <si>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</si>
  <si>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</si>
  <si>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</si>
  <si>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</si>
  <si>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</si>
  <si>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</si>
  <si>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</si>
  <si>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</si>
  <si>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</si>
  <si>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</si>
  <si>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</si>
  <si>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</si>
  <si>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</si>
  <si>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</si>
  <si>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</si>
  <si>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</si>
  <si>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</si>
  <si>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</si>
  <si>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</si>
  <si>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</si>
  <si>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</si>
  <si>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</si>
  <si>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</si>
  <si>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</si>
  <si>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</si>
  <si>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</si>
  <si>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</si>
  <si>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</si>
  <si>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</si>
  <si>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</si>
  <si>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</si>
  <si>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</si>
  <si>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</si>
  <si>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</si>
  <si>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</si>
  <si>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</si>
  <si>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</si>
  <si>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</si>
  <si>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</si>
  <si>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</si>
  <si>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</si>
  <si>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</si>
  <si>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</si>
  <si>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</si>
  <si>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</si>
  <si>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</si>
  <si>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</si>
  <si>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</si>
  <si>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</si>
  <si>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</si>
  <si>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</si>
  <si>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</si>
  <si>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</si>
  <si>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</si>
  <si>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</si>
  <si>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</si>
  <si>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</si>
  <si>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</si>
  <si>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</si>
  <si>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</si>
  <si>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</si>
  <si>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</si>
  <si>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</si>
  <si>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</si>
  <si>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</si>
  <si>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</si>
  <si>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</si>
  <si>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</si>
  <si>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</si>
  <si>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</si>
  <si>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</si>
  <si>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</si>
  <si>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</si>
  <si>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</si>
  <si>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</si>
  <si>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</si>
  <si>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</si>
  <si>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</si>
  <si>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</si>
  <si>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</si>
  <si>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</si>
  <si>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</si>
  <si>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</si>
  <si>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</si>
  <si>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</si>
  <si>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</si>
  <si>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</si>
  <si>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</si>
  <si>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</si>
  <si>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</si>
  <si>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</si>
  <si>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</si>
  <si>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</si>
  <si>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</si>
  <si>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</si>
  <si>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</si>
  <si>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</si>
  <si>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</si>
  <si>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</si>
  <si>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</si>
  <si>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</si>
  <si>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</si>
  <si>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</si>
  <si>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</si>
  <si>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</si>
  <si>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</si>
  <si>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</si>
  <si>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</si>
  <si>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</si>
  <si>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</si>
  <si>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</si>
  <si>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</si>
  <si>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</si>
  <si>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</si>
  <si>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</si>
  <si>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</si>
  <si>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</si>
  <si>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</si>
  <si>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</si>
  <si>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</si>
  <si>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</si>
  <si>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</si>
  <si>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</si>
  <si>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</si>
  <si>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</si>
  <si>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</si>
  <si>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</si>
  <si>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</si>
  <si>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</si>
  <si>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</si>
  <si>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</si>
  <si>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</si>
  <si>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</si>
  <si>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</si>
  <si>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</si>
  <si>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</si>
  <si>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</si>
  <si>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</si>
  <si>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</si>
  <si>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</si>
  <si>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</si>
  <si>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</si>
  <si>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</si>
  <si>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</si>
  <si>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</si>
  <si>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</si>
  <si>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</si>
  <si>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</si>
  <si>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</si>
  <si>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</si>
  <si>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</si>
  <si>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</si>
  <si>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</si>
  <si>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</si>
  <si>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</si>
  <si>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</si>
  <si>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</si>
  <si>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</si>
  <si>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</si>
  <si>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</si>
  <si>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</si>
  <si>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</si>
  <si>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</si>
  <si>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</si>
  <si>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</si>
  <si>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</si>
  <si>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</si>
  <si>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</si>
  <si>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</si>
  <si>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</si>
  <si>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</si>
  <si>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</si>
  <si>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</si>
  <si>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</si>
  <si>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</si>
  <si>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</si>
  <si>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</si>
  <si>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</si>
  <si>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</si>
  <si>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</si>
  <si>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</si>
  <si>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</si>
  <si>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</si>
  <si>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</si>
  <si>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</si>
  <si>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</si>
  <si>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</si>
  <si>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</si>
  <si>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</si>
  <si>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</si>
  <si>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</si>
  <si>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</si>
  <si>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</si>
  <si>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</si>
  <si>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</si>
  <si>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</si>
  <si>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</si>
  <si>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</si>
  <si>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</si>
  <si>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</si>
  <si>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</si>
  <si>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</si>
  <si>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</si>
  <si>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</si>
  <si>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</si>
  <si>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</si>
  <si>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</si>
  <si>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</si>
  <si>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</si>
  <si>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</si>
  <si>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</si>
  <si>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</si>
  <si>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</si>
  <si>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</si>
  <si>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</si>
  <si>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</si>
  <si>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</si>
  <si>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</si>
  <si>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</si>
  <si>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</si>
  <si>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</si>
  <si>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</si>
  <si>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</si>
  <si>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</si>
  <si>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</si>
  <si>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</si>
  <si>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</si>
  <si>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</si>
  <si>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</si>
  <si>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</si>
  <si>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</si>
  <si>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</si>
  <si>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</si>
  <si>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</si>
  <si>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</si>
  <si>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</si>
  <si>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</si>
  <si>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</si>
  <si>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</si>
  <si>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</si>
  <si>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</si>
  <si>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</si>
  <si>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</si>
  <si>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</si>
  <si>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</si>
  <si>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</si>
  <si>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</si>
  <si>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</si>
  <si>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</si>
  <si>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</si>
  <si>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</si>
  <si>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</si>
  <si>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</si>
  <si>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</si>
  <si>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</si>
  <si>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</si>
  <si>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</si>
  <si>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</si>
  <si>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</si>
  <si>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</si>
  <si>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</si>
  <si>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</si>
  <si>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</si>
  <si>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</si>
  <si>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</si>
  <si>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</si>
  <si>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</si>
  <si>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</si>
  <si>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</si>
  <si>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</si>
  <si>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</si>
  <si>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</si>
  <si>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</si>
  <si>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</si>
  <si>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</si>
  <si>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</si>
  <si>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</si>
  <si>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</si>
  <si>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</si>
  <si>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</si>
  <si>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</si>
  <si>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</si>
  <si>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</si>
  <si>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</si>
  <si>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</si>
  <si>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</si>
  <si>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</si>
  <si>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</si>
  <si>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</si>
  <si>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</si>
  <si>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</si>
  <si>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</si>
  <si>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</si>
  <si>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</si>
  <si>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</si>
  <si>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</si>
  <si>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</si>
  <si>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</si>
  <si>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</si>
  <si>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</si>
  <si>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</si>
  <si>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</si>
  <si>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</si>
  <si>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</si>
  <si>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</si>
  <si>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</si>
  <si>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</si>
  <si>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</si>
  <si>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</si>
  <si>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</si>
  <si>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</si>
  <si>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</si>
  <si>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</si>
  <si>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</si>
  <si>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</si>
  <si>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</si>
  <si>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</si>
  <si>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</si>
  <si>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</si>
  <si>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</si>
  <si>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</si>
  <si>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</si>
  <si>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</si>
  <si>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</si>
  <si>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</si>
  <si>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</si>
  <si>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</si>
  <si>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</si>
  <si>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</si>
  <si>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</si>
  <si>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</si>
  <si>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</si>
  <si>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</si>
  <si>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</si>
  <si>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</si>
  <si>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</si>
  <si>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</si>
  <si>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</si>
  <si>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</si>
  <si>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</si>
  <si>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</si>
  <si>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</si>
  <si>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</si>
  <si>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</si>
  <si>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</si>
  <si>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</si>
  <si>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</si>
  <si>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</si>
  <si>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</si>
  <si>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</si>
  <si>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</si>
  <si>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</si>
  <si>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</si>
  <si>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</si>
  <si>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</si>
  <si>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</si>
  <si>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</si>
  <si>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</si>
  <si>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</si>
  <si>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</si>
  <si>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</si>
  <si>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</si>
  <si>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</si>
  <si>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</si>
  <si>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</si>
  <si>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</si>
  <si>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</si>
  <si>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</si>
  <si>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</si>
  <si>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</si>
  <si>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</si>
  <si>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</si>
  <si>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</si>
  <si>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</si>
  <si>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</si>
  <si>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</si>
  <si>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</si>
  <si>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</si>
  <si>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</si>
  <si>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</si>
  <si>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</si>
  <si>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</si>
  <si>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</si>
  <si>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</si>
  <si>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</si>
  <si>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</si>
  <si>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</si>
  <si>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</si>
  <si>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</si>
  <si>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</si>
  <si>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</si>
  <si>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</si>
  <si>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</si>
  <si>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</si>
  <si>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</si>
  <si>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</si>
  <si>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</si>
  <si>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</si>
  <si>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</si>
  <si>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</si>
  <si>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</si>
  <si>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</si>
  <si>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</si>
  <si>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</si>
  <si>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</si>
  <si>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</si>
  <si>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</si>
  <si>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</si>
  <si>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</si>
  <si>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</si>
  <si>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</si>
  <si>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</si>
  <si>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</si>
  <si>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</si>
  <si>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</si>
  <si>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</si>
  <si>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</si>
  <si>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</si>
  <si>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</si>
  <si>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</si>
  <si>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</si>
  <si>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</si>
  <si>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</si>
  <si>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</si>
  <si>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</si>
  <si>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</si>
  <si>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</si>
  <si>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</si>
  <si>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</si>
  <si>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</si>
  <si>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</si>
  <si>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</si>
  <si>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</si>
  <si>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</si>
  <si>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</si>
  <si>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</si>
  <si>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</si>
  <si>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</si>
  <si>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</si>
  <si>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</si>
  <si>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</si>
  <si>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</si>
  <si>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</si>
  <si>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</si>
  <si>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</si>
  <si>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</si>
  <si>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</si>
  <si>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</si>
  <si>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</si>
  <si>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</si>
  <si>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</si>
  <si>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</si>
  <si>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</si>
  <si>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</si>
  <si>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</si>
  <si>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</si>
  <si>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</si>
  <si>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</si>
  <si>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</si>
  <si>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</si>
  <si>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</si>
  <si>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</si>
  <si>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</si>
  <si>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</si>
  <si>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</si>
  <si>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</si>
  <si>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</si>
  <si>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</si>
  <si>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</si>
  <si>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</si>
  <si>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</si>
  <si>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</si>
  <si>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</si>
  <si>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</si>
  <si>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</si>
  <si>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</si>
  <si>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</si>
  <si>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</si>
  <si>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</si>
  <si>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</si>
  <si>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</si>
  <si>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</si>
  <si>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</si>
  <si>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</si>
  <si>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</si>
  <si>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</si>
  <si>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</si>
  <si>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</si>
  <si>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</si>
  <si>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</si>
  <si>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</si>
  <si>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</si>
  <si>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</si>
  <si>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</si>
  <si>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</si>
  <si>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</si>
  <si>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</si>
  <si>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</si>
  <si>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</si>
  <si>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</si>
  <si>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</si>
  <si>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</si>
  <si>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</si>
  <si>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</si>
  <si>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</si>
  <si>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</si>
  <si>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</si>
  <si>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</si>
  <si>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</si>
  <si>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</si>
  <si>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</si>
  <si>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</si>
  <si>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</si>
  <si>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</si>
  <si>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</si>
  <si>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</si>
  <si>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</si>
  <si>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</si>
  <si>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</si>
  <si>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</si>
  <si>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</si>
  <si>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</si>
  <si>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</si>
  <si>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</si>
  <si>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</si>
  <si>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</si>
  <si>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</si>
  <si>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</si>
  <si>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</si>
  <si>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</si>
  <si>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</si>
  <si>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</si>
  <si>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</si>
  <si>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</si>
  <si>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</si>
  <si>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</si>
  <si>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</si>
  <si>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</si>
  <si>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</si>
  <si>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</si>
  <si>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</si>
  <si>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</si>
  <si>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</si>
  <si>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</si>
  <si>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</si>
  <si>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</si>
  <si>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</si>
  <si>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</si>
  <si>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</si>
  <si>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</si>
  <si>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</si>
  <si>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</si>
  <si>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</si>
  <si>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</si>
  <si>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</si>
  <si>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</si>
  <si>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</si>
  <si>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</si>
  <si>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</si>
  <si>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</si>
  <si>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</si>
  <si>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</si>
  <si>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</si>
  <si>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</si>
  <si>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</si>
  <si>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</si>
  <si>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</si>
  <si>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</si>
  <si>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</si>
  <si>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</si>
  <si>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</si>
  <si>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</si>
  <si>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</si>
  <si>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</si>
  <si>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</si>
  <si>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</si>
  <si>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</si>
  <si>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</si>
  <si>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</si>
  <si>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</si>
  <si>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</si>
  <si>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</si>
  <si>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</si>
  <si>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</si>
  <si>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</si>
  <si>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</si>
  <si>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</si>
  <si>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</si>
  <si>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</si>
  <si>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</si>
  <si>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</si>
  <si>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</si>
  <si>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</si>
  <si>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</si>
  <si>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</si>
  <si>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</si>
  <si>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</si>
  <si>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</si>
  <si>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</si>
  <si>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</si>
  <si>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</si>
  <si>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</si>
  <si>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</si>
  <si>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</si>
  <si>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</si>
  <si>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</si>
  <si>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</si>
  <si>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</si>
  <si>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</si>
  <si>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</si>
  <si>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</si>
  <si>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</si>
  <si>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</si>
  <si>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</si>
  <si>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</si>
  <si>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</si>
  <si>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</si>
  <si>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</si>
  <si>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</si>
  <si>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</si>
  <si>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</si>
  <si>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</si>
  <si>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</si>
  <si>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</si>
  <si>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</si>
  <si>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</si>
  <si>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</si>
  <si>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</si>
  <si>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</si>
  <si>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</si>
  <si>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</si>
  <si>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</si>
  <si>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</si>
  <si>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</si>
  <si>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</si>
  <si>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</si>
  <si>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</si>
  <si>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</si>
  <si>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</si>
  <si>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</si>
  <si>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</si>
  <si>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</si>
  <si>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</si>
  <si>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</si>
  <si>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</si>
  <si>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</si>
  <si>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</si>
  <si>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</si>
  <si>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</si>
  <si>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</si>
  <si>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</si>
  <si>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</si>
  <si>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</si>
  <si>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</si>
  <si>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</si>
  <si>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</si>
  <si>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</si>
  <si>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</si>
  <si>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</si>
  <si>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</si>
  <si>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</si>
  <si>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</si>
  <si>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</si>
  <si>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</si>
  <si>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</si>
  <si>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</si>
  <si>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</si>
  <si>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</si>
  <si>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</si>
  <si>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</si>
  <si>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</si>
  <si>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</si>
  <si>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</si>
  <si>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</si>
  <si>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</si>
  <si>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</si>
  <si>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</si>
  <si>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</si>
  <si>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</si>
  <si>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</si>
  <si>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</si>
  <si>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</si>
  <si>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</si>
  <si>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</si>
  <si>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</si>
  <si>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</si>
  <si>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</si>
  <si>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</si>
  <si>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</si>
  <si>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</si>
  <si>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</si>
  <si>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</si>
  <si>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</si>
  <si>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</si>
  <si>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</si>
  <si>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</si>
  <si>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</si>
  <si>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</si>
  <si>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</si>
  <si>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</si>
  <si>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</si>
  <si>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</si>
  <si>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</si>
  <si>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</si>
  <si>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</si>
  <si>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</si>
  <si>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</si>
  <si>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</si>
  <si>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</si>
  <si>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</si>
  <si>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</si>
  <si>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</si>
  <si>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</si>
  <si>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</si>
  <si>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</si>
  <si>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</si>
  <si>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</si>
  <si>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</si>
  <si>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</si>
  <si>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</si>
  <si>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</si>
  <si>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</si>
  <si>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</si>
  <si>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</si>
  <si>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</si>
  <si>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</si>
  <si>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</si>
  <si>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</si>
  <si>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</si>
  <si>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</si>
  <si>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</si>
  <si>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</si>
  <si>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</si>
  <si>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</si>
  <si>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</si>
  <si>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</si>
  <si>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</si>
  <si>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</si>
  <si>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</si>
  <si>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</si>
  <si>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</si>
  <si>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</si>
  <si>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</si>
  <si>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</si>
  <si>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</si>
  <si>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</si>
  <si>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</si>
  <si>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</si>
  <si>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</si>
  <si>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</si>
  <si>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</si>
  <si>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</si>
  <si>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</si>
  <si>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</si>
  <si>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</si>
  <si>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</si>
  <si>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</si>
  <si>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</si>
  <si>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</si>
  <si>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</si>
  <si>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</si>
  <si>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</si>
  <si>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</si>
  <si>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</si>
  <si>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</si>
  <si>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</si>
  <si>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</si>
  <si>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</si>
  <si>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</si>
  <si>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</si>
  <si>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</si>
  <si>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</si>
  <si>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</si>
  <si>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</si>
  <si>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</si>
  <si>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</si>
  <si>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</si>
  <si>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</si>
  <si>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</si>
  <si>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</si>
  <si>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</si>
  <si>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</si>
  <si>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</si>
  <si>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</si>
  <si>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</si>
  <si>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</si>
  <si>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</si>
  <si>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</si>
  <si>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</si>
  <si>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</si>
  <si>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</si>
  <si>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</si>
  <si>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</si>
  <si>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</si>
  <si>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</si>
  <si>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</si>
  <si>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</si>
  <si>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</si>
  <si>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</si>
  <si>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</si>
  <si>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</si>
  <si>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</si>
  <si>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</si>
  <si>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</si>
  <si>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</si>
  <si>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</si>
  <si>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</si>
  <si>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</si>
  <si>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</si>
  <si>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</si>
  <si>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</si>
  <si>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</si>
  <si>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</si>
  <si>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</si>
  <si>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</si>
  <si>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</si>
  <si>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</si>
  <si>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</si>
  <si>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</si>
  <si>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</si>
  <si>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</si>
  <si>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</si>
  <si>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</si>
  <si>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</si>
  <si>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</si>
  <si>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</si>
  <si>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</si>
  <si>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</si>
  <si>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</si>
  <si>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</si>
  <si>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</si>
  <si>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</si>
  <si>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</si>
  <si>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</si>
  <si>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</si>
  <si>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</si>
  <si>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</si>
  <si>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</si>
  <si>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</si>
  <si>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</si>
  <si>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</si>
  <si>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</si>
  <si>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</si>
  <si>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</si>
  <si>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</si>
  <si>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</si>
  <si>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</si>
  <si>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</si>
  <si>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</si>
  <si>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</si>
  <si>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</si>
  <si>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</si>
  <si>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</si>
  <si>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</si>
  <si>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</si>
  <si>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</si>
  <si>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</si>
  <si>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</si>
  <si>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</si>
  <si>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</si>
  <si>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</si>
  <si>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</si>
  <si>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</si>
  <si>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</si>
  <si>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</si>
  <si>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</si>
  <si>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</si>
  <si>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</si>
  <si>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</si>
  <si>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</si>
  <si>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</si>
  <si>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</si>
  <si>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</si>
  <si>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</si>
  <si>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</si>
  <si>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</si>
  <si>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</si>
  <si>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</si>
  <si>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</si>
  <si>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</si>
  <si>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</si>
  <si>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</si>
  <si>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</si>
  <si>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</si>
  <si>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</si>
  <si>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</si>
  <si>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</si>
  <si>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</si>
  <si>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</si>
  <si>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</si>
  <si>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</si>
  <si>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</si>
  <si>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</si>
  <si>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</si>
  <si>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</si>
  <si>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</si>
  <si>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</si>
  <si>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</si>
  <si>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</si>
  <si>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</si>
  <si>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</si>
  <si>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</si>
  <si>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</si>
  <si>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</si>
  <si>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</si>
  <si>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</si>
  <si>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</si>
  <si>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</si>
  <si>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</si>
  <si>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</si>
  <si>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</si>
  <si>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</si>
  <si>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</si>
  <si>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</si>
  <si>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</si>
  <si>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</si>
  <si>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</si>
  <si>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</si>
  <si>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</si>
  <si>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</si>
  <si>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</si>
  <si>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</si>
  <si>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</si>
  <si>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</si>
  <si>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</si>
  <si>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</si>
  <si>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</si>
  <si>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</si>
  <si>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</si>
  <si>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</si>
  <si>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</si>
  <si>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</si>
  <si>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</si>
  <si>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</si>
  <si>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</si>
  <si>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</si>
  <si>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</si>
  <si>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</si>
  <si>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</si>
  <si>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</si>
  <si>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</si>
  <si>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</si>
  <si>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</si>
  <si>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</si>
  <si>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</si>
  <si>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</si>
  <si>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</si>
  <si>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</si>
  <si>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</si>
  <si>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</si>
  <si>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</si>
  <si>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</si>
  <si>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</si>
  <si>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</si>
  <si>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</si>
  <si>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</si>
  <si>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</si>
  <si>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</si>
  <si>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</si>
  <si>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</si>
  <si>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</si>
  <si>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</si>
  <si>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</si>
  <si>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</si>
  <si>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</si>
  <si>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</si>
  <si>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</si>
  <si>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</si>
  <si>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</si>
  <si>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</si>
  <si>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</si>
  <si>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</si>
  <si>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</si>
  <si>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</si>
  <si>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</si>
  <si>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</si>
  <si>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</si>
  <si>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</si>
  <si>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</si>
  <si>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</si>
  <si>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</si>
  <si>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</si>
  <si>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</si>
  <si>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</si>
  <si>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</si>
  <si>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</si>
  <si>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</si>
  <si>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</si>
  <si>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</si>
  <si>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</si>
  <si>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</si>
  <si>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</si>
  <si>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</si>
  <si>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</si>
  <si>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</si>
  <si>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</si>
  <si>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</si>
  <si>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</si>
  <si>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</si>
  <si>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</si>
  <si>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</si>
  <si>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</si>
  <si>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</si>
  <si>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</si>
  <si>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</si>
  <si>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</si>
  <si>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</si>
  <si>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</si>
  <si>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</si>
  <si>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</si>
  <si>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</si>
  <si>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</si>
  <si>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</si>
  <si>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</si>
  <si>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</si>
  <si>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</si>
  <si>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</si>
  <si>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</si>
  <si>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</si>
  <si>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</si>
  <si>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</si>
  <si>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</si>
  <si>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</si>
  <si>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</si>
  <si>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</si>
  <si>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</si>
  <si>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</si>
  <si>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</si>
  <si>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</si>
  <si>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</si>
  <si>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</si>
  <si>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</si>
  <si>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</si>
  <si>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</si>
  <si>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</si>
  <si>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</si>
  <si>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</si>
  <si>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</si>
  <si>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</si>
  <si>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</si>
  <si>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</si>
  <si>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</si>
  <si>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</si>
  <si>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</si>
  <si>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</si>
  <si>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</si>
  <si>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</si>
  <si>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</si>
  <si>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</si>
  <si>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</si>
  <si>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</si>
  <si>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</si>
  <si>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</si>
  <si>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</si>
  <si>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</si>
  <si>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</si>
  <si>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</si>
  <si>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</si>
  <si>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</si>
  <si>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</si>
  <si>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</si>
  <si>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</si>
  <si>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</si>
  <si>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</si>
  <si>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</si>
  <si>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</si>
  <si>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</si>
  <si>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</si>
  <si>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</si>
  <si>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</si>
  <si>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</si>
  <si>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</si>
  <si>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</si>
  <si>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</si>
  <si>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</si>
  <si>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</si>
  <si>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</si>
  <si>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</si>
  <si>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</si>
  <si>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</si>
  <si>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</si>
  <si>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</si>
  <si>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</si>
  <si>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</si>
  <si>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</si>
  <si>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</si>
  <si>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</si>
  <si>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</si>
  <si>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</si>
  <si>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</si>
  <si>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</si>
  <si>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</si>
  <si>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</si>
  <si>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</si>
  <si>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</si>
  <si>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</si>
  <si>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</si>
  <si>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</si>
  <si>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</si>
  <si>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</si>
  <si>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</si>
  <si>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</si>
  <si>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</si>
  <si>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</si>
  <si>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</si>
  <si>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</si>
  <si>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</si>
  <si>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</si>
  <si>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</si>
  <si>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</si>
  <si>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</si>
  <si>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</si>
  <si>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</si>
  <si>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</si>
  <si>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</si>
  <si>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</si>
  <si>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</si>
  <si>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</si>
  <si>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</si>
  <si>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</si>
  <si>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</si>
  <si>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</si>
  <si>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</si>
  <si>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</si>
  <si>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</si>
  <si>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</si>
  <si>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</si>
  <si>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</si>
  <si>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</si>
  <si>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</si>
  <si>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</si>
  <si>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</si>
  <si>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</si>
  <si>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</si>
  <si>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</si>
  <si>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</si>
  <si>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</si>
  <si>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</si>
  <si>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</si>
  <si>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</si>
  <si>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</si>
  <si>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</si>
  <si>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</si>
  <si>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</si>
  <si>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</si>
  <si>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</si>
  <si>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</si>
  <si>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</si>
  <si>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</si>
  <si>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</si>
  <si>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</si>
  <si>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</si>
  <si>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</si>
  <si>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</si>
  <si>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</si>
  <si>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</si>
  <si>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</si>
  <si>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</si>
  <si>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</si>
  <si>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</si>
  <si>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</si>
  <si>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</si>
  <si>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</si>
  <si>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</si>
  <si>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</si>
  <si>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</si>
  <si>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</si>
  <si>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</si>
  <si>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</si>
  <si>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</si>
  <si>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</si>
  <si>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</si>
  <si>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</si>
  <si>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</si>
  <si>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</si>
  <si>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</si>
  <si>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</si>
  <si>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</si>
  <si>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</si>
  <si>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</si>
  <si>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</si>
  <si>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</si>
  <si>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</si>
  <si>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</si>
  <si>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</si>
  <si>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</si>
  <si>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</si>
  <si>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</si>
  <si>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</si>
  <si>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</si>
  <si>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</si>
  <si>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</si>
  <si>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</si>
  <si>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</si>
  <si>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</si>
  <si>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</si>
  <si>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</si>
  <si>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</si>
  <si>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</si>
  <si>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</si>
  <si>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</si>
  <si>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</si>
  <si>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</si>
  <si>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</si>
  <si>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</si>
  <si>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</si>
  <si>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</si>
  <si>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</si>
  <si>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</si>
  <si>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</si>
  <si>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</si>
  <si>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</si>
  <si>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</si>
  <si>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</si>
  <si>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</si>
  <si>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</si>
  <si>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</si>
  <si>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</si>
  <si>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</si>
  <si>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</si>
  <si>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</si>
  <si>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</si>
  <si>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</si>
  <si>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</si>
  <si>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</si>
  <si>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</si>
  <si>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</si>
  <si>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</si>
  <si>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</si>
  <si>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</si>
  <si>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</si>
  <si>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</si>
  <si>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</si>
  <si>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</si>
  <si>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</si>
  <si>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</si>
  <si>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</si>
  <si>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</si>
  <si>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</si>
  <si>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</si>
  <si>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</si>
  <si>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</si>
  <si>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</si>
  <si>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</si>
  <si>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</si>
  <si>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</si>
  <si>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</si>
  <si>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</si>
  <si>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</si>
  <si>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</si>
  <si>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</si>
  <si>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</si>
  <si>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</si>
  <si>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</si>
  <si>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</si>
  <si>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</si>
  <si>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</si>
  <si>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</si>
  <si>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</si>
  <si>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</si>
  <si>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</si>
  <si>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</si>
  <si>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</si>
  <si>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</si>
  <si>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</si>
  <si>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</si>
  <si>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</si>
  <si>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</si>
  <si>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</si>
  <si>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</si>
  <si>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</si>
  <si>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</si>
  <si>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</si>
  <si>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</si>
  <si>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</si>
  <si>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</si>
  <si>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</si>
  <si>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</si>
  <si>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</si>
  <si>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</si>
  <si>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</si>
  <si>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</si>
  <si>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</si>
  <si>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</si>
  <si>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</si>
  <si>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</si>
  <si>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</si>
  <si>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</si>
  <si>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</si>
  <si>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</si>
  <si>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</si>
  <si>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</si>
  <si>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</si>
  <si>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</si>
  <si>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</si>
  <si>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</si>
  <si>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</si>
  <si>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</si>
  <si>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</si>
  <si>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</si>
  <si>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</si>
  <si>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</si>
  <si>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</si>
  <si>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</si>
  <si>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</si>
  <si>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</si>
  <si>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</si>
  <si>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</si>
  <si>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</si>
  <si>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</si>
  <si>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</si>
  <si>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</si>
  <si>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</si>
  <si>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</si>
  <si>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</si>
  <si>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</si>
  <si>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</si>
  <si>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</si>
  <si>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</si>
  <si>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</si>
  <si>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</si>
  <si>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</si>
  <si>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</si>
  <si>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</si>
  <si>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</si>
  <si>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</si>
  <si>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</si>
  <si>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</si>
  <si>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</si>
  <si>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</si>
  <si>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</si>
  <si>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</si>
  <si>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</si>
  <si>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</si>
  <si>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</si>
  <si>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</si>
  <si>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</si>
  <si>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</si>
  <si>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</si>
  <si>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</si>
  <si>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</si>
  <si>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</si>
  <si>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</si>
  <si>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</si>
  <si>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</si>
  <si>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</si>
  <si>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</si>
  <si>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</si>
  <si>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</si>
  <si>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</si>
  <si>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</si>
  <si>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</si>
  <si>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</si>
  <si>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</si>
  <si>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</si>
  <si>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</si>
  <si>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</si>
  <si>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</si>
  <si>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</si>
  <si>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</si>
  <si>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</si>
  <si>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</si>
  <si>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</si>
  <si>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</si>
  <si>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</si>
  <si>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</si>
  <si>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</si>
  <si>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</si>
  <si>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</si>
  <si>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</si>
  <si>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</si>
  <si>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</si>
  <si>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</si>
  <si>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</si>
  <si>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</si>
  <si>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</si>
  <si>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</si>
  <si>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</si>
  <si>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</si>
  <si>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</si>
  <si>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</si>
  <si>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</si>
  <si>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</si>
  <si>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</si>
  <si>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</si>
  <si>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</si>
  <si>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</si>
  <si>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</si>
  <si>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</si>
  <si>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</si>
  <si>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</si>
  <si>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</si>
  <si>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</si>
  <si>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</si>
  <si>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</si>
  <si>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</si>
  <si>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</si>
  <si>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</si>
  <si>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</si>
  <si>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</si>
  <si>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</si>
  <si>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</si>
  <si>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</si>
  <si>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</si>
  <si>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</si>
  <si>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</si>
  <si>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</si>
  <si>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</si>
  <si>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</si>
  <si>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</si>
  <si>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</si>
  <si>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</si>
  <si>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</si>
  <si>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</si>
  <si>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</si>
  <si>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</si>
  <si>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</si>
  <si>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</si>
  <si>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</si>
  <si>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</si>
  <si>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</si>
  <si>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</si>
  <si>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</si>
  <si>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</si>
  <si>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</si>
  <si>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</si>
  <si>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</si>
  <si>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</si>
  <si>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</si>
  <si>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</si>
  <si>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</si>
  <si>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</si>
  <si>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</si>
  <si>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</si>
  <si>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</si>
  <si>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</si>
  <si>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</si>
  <si>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</si>
  <si>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</si>
  <si>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</si>
  <si>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</si>
  <si>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</si>
  <si>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</si>
  <si>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</si>
  <si>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</si>
  <si>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</si>
  <si>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</si>
  <si>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</si>
  <si>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</si>
  <si>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</si>
  <si>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</si>
  <si>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</si>
  <si>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</si>
  <si>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</si>
  <si>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</si>
  <si>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</si>
  <si>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</si>
  <si>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</si>
  <si>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</si>
  <si>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</si>
  <si>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</si>
  <si>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</si>
  <si>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</si>
  <si>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</si>
  <si>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</si>
  <si>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</si>
  <si>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</si>
  <si>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</si>
  <si>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</si>
  <si>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</si>
  <si>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</si>
  <si>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</si>
  <si>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</si>
  <si>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</si>
  <si>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</si>
  <si>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</si>
  <si>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</si>
  <si>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</si>
  <si>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</si>
  <si>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</si>
  <si>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</si>
  <si>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</si>
  <si>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</si>
  <si>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</si>
  <si>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</si>
  <si>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</si>
  <si>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</si>
  <si>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</si>
  <si>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</si>
  <si>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</si>
  <si>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</si>
  <si>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</si>
  <si>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</si>
  <si>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</si>
  <si>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</si>
  <si>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</si>
  <si>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</si>
  <si>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</si>
  <si>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</si>
  <si>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</si>
  <si>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</si>
  <si>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</si>
  <si>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</si>
  <si>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</si>
  <si>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</si>
  <si>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</si>
  <si>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</si>
  <si>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</si>
  <si>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</si>
  <si>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</si>
  <si>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</si>
  <si>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</si>
  <si>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</si>
  <si>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</si>
  <si>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</si>
  <si>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</si>
  <si>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</si>
  <si>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</si>
  <si>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</si>
  <si>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</si>
  <si>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</si>
  <si>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</si>
  <si>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</si>
  <si>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</si>
  <si>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</si>
  <si>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</si>
  <si>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</si>
  <si>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</si>
  <si>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</si>
  <si>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</si>
  <si>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</si>
  <si>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</si>
  <si>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</si>
  <si>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</si>
  <si>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</si>
  <si>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</si>
  <si>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</si>
  <si>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</si>
  <si>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</si>
  <si>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</si>
  <si>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</si>
  <si>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</si>
  <si>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</si>
  <si>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</si>
  <si>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</si>
  <si>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</si>
  <si>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</si>
  <si>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</si>
  <si>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</si>
  <si>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</si>
  <si>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</si>
  <si>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</si>
  <si>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</si>
  <si>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</si>
  <si>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</si>
  <si>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</si>
  <si>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</si>
  <si>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</si>
  <si>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</si>
  <si>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</si>
  <si>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</si>
  <si>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</si>
  <si>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</si>
  <si>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</si>
  <si>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</si>
  <si>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</si>
  <si>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</si>
  <si>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</si>
  <si>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</si>
  <si>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</si>
  <si>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</si>
  <si>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</si>
  <si>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</si>
  <si>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</si>
  <si>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</si>
  <si>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</si>
  <si>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</si>
  <si>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</si>
  <si>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</si>
  <si>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</si>
  <si>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</si>
  <si>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</si>
  <si>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</si>
  <si>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</si>
  <si>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</si>
  <si>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</si>
  <si>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</si>
  <si>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</si>
  <si>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</si>
  <si>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</si>
  <si>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</si>
  <si>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</si>
  <si>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</si>
  <si>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</si>
  <si>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</si>
  <si>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</si>
  <si>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</si>
  <si>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</si>
  <si>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</si>
  <si>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</si>
  <si>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</si>
  <si>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</si>
  <si>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</si>
  <si>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</si>
  <si>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</si>
  <si>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</si>
  <si>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</si>
  <si>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</si>
  <si>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</si>
  <si>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</si>
  <si>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</si>
  <si>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</si>
  <si>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</si>
  <si>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</si>
  <si>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</si>
  <si>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</si>
  <si>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</si>
  <si>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</si>
  <si>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</si>
  <si>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</si>
  <si>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</si>
  <si>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</si>
  <si>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</si>
  <si>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</si>
  <si>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</si>
  <si>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</si>
  <si>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</si>
  <si>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</si>
  <si>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</si>
  <si>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</si>
  <si>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</si>
  <si>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</si>
  <si>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</si>
  <si>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</si>
  <si>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</si>
  <si>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</si>
  <si>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</si>
  <si>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</si>
  <si>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</si>
  <si>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</si>
  <si>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</si>
  <si>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</si>
  <si>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</si>
  <si>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</si>
  <si>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</si>
  <si>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</si>
  <si>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</si>
  <si>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</si>
  <si>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</si>
  <si>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</si>
  <si>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</si>
  <si>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</si>
  <si>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</si>
  <si>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</si>
  <si>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</si>
  <si>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</si>
  <si>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</si>
  <si>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</si>
  <si>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</si>
  <si>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</si>
  <si>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</si>
  <si>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</si>
  <si>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</si>
  <si>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</si>
  <si>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</si>
  <si>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</si>
  <si>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</si>
  <si>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</si>
  <si>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</si>
  <si>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</si>
  <si>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</si>
  <si>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</si>
  <si>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</si>
  <si>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</si>
  <si>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</si>
  <si>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</si>
  <si>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</si>
  <si>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</si>
  <si>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</si>
  <si>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</si>
  <si>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</si>
  <si>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</si>
  <si>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</si>
  <si>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</si>
  <si>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</si>
  <si>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</si>
  <si>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</si>
  <si>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</si>
  <si>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</si>
  <si>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</si>
  <si>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</si>
  <si>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</si>
  <si>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</si>
  <si>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</si>
  <si>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</si>
  <si>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</si>
  <si>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</si>
  <si>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</si>
  <si>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</si>
  <si>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</si>
  <si>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</si>
  <si>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</si>
  <si>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</si>
  <si>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</si>
  <si>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</si>
  <si>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</si>
  <si>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</si>
  <si>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</si>
  <si>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</si>
  <si>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</si>
  <si>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</si>
  <si>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</si>
  <si>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</si>
  <si>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</si>
  <si>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</si>
  <si>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</si>
  <si>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</si>
  <si>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</si>
  <si>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</si>
  <si>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</si>
  <si>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</si>
  <si>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</si>
  <si>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</si>
  <si>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</si>
  <si>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</si>
  <si>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</si>
  <si>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</si>
  <si>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</si>
  <si>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</si>
  <si>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</si>
  <si>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</si>
  <si>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</si>
  <si>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</si>
  <si>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</si>
  <si>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</si>
  <si>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</si>
  <si>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</si>
  <si>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</si>
  <si>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</si>
  <si>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</si>
  <si>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</si>
  <si>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</si>
  <si>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</si>
  <si>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</si>
  <si>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</si>
  <si>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</si>
  <si>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</si>
  <si>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</si>
  <si>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</si>
  <si>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</si>
  <si>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</si>
  <si>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</si>
  <si>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</si>
  <si>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</si>
  <si>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</si>
  <si>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</si>
  <si>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</si>
  <si>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</si>
  <si>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</si>
  <si>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</si>
  <si>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</si>
  <si>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</si>
  <si>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</si>
  <si>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</si>
  <si>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</si>
  <si>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</si>
  <si>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</si>
  <si>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</si>
  <si>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</si>
  <si>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</si>
  <si>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</si>
  <si>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</si>
  <si>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</si>
  <si>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</si>
  <si>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</si>
  <si>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</si>
  <si>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</si>
  <si>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</si>
  <si>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</si>
  <si>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</si>
  <si>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</si>
  <si>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</si>
  <si>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</si>
  <si>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</si>
  <si>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</si>
  <si>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</si>
  <si>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</si>
  <si>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</si>
  <si>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</si>
  <si>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</si>
  <si>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</si>
  <si>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</si>
  <si>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</si>
  <si>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</si>
  <si>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</si>
  <si>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</si>
  <si>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</si>
  <si>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</si>
  <si>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</si>
  <si>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</si>
  <si>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</si>
  <si>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</si>
  <si>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</si>
  <si>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</si>
  <si>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</si>
  <si>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</si>
  <si>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</si>
  <si>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</si>
  <si>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</si>
  <si>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</si>
  <si>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</si>
  <si>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</si>
  <si>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</si>
  <si>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</si>
  <si>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</si>
  <si>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</si>
  <si>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</si>
  <si>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</si>
  <si>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</si>
  <si>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</si>
  <si>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</si>
  <si>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</si>
  <si>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</si>
  <si>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</si>
  <si>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</si>
  <si>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</si>
  <si>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</si>
  <si>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</si>
  <si>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</si>
  <si>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</si>
  <si>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</si>
  <si>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</si>
  <si>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</si>
  <si>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</si>
  <si>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</si>
  <si>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</si>
  <si>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</si>
  <si>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</si>
  <si>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</si>
  <si>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</si>
  <si>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</si>
  <si>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</si>
  <si>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</si>
  <si>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</si>
  <si>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</si>
  <si>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</si>
  <si>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</si>
  <si>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</si>
  <si>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</si>
  <si>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</si>
  <si>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</si>
  <si>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</si>
  <si>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</si>
  <si>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</si>
  <si>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</si>
  <si>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</si>
  <si>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</si>
  <si>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</si>
  <si>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</si>
  <si>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</si>
  <si>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</si>
  <si>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</si>
  <si>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</si>
  <si>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</si>
  <si>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</si>
  <si>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</si>
  <si>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</si>
  <si>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</si>
  <si>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</si>
  <si>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</si>
  <si>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</si>
  <si>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</si>
  <si>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</si>
  <si>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</si>
  <si>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</si>
  <si>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</si>
  <si>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</si>
  <si>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</si>
  <si>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</si>
  <si>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</si>
  <si>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</si>
  <si>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</si>
  <si>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</si>
  <si>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</si>
  <si>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</si>
  <si>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</si>
  <si>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</si>
  <si>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</si>
  <si>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</si>
  <si>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</si>
  <si>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</si>
  <si>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</si>
  <si>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</si>
  <si>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</si>
  <si>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</si>
  <si>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</si>
  <si>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</si>
  <si>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</si>
  <si>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</si>
  <si>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</si>
  <si>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</si>
  <si>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</si>
  <si>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</si>
  <si>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</si>
  <si>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</si>
  <si>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</si>
  <si>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</si>
  <si>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</si>
  <si>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</si>
  <si>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</si>
  <si>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</si>
  <si>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</si>
  <si>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</si>
  <si>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</si>
  <si>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</si>
  <si>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</si>
  <si>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</si>
  <si>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</si>
  <si>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</si>
  <si>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</si>
  <si>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</si>
  <si>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</si>
  <si>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</si>
  <si>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</si>
  <si>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</si>
  <si>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</si>
  <si>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</si>
  <si>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</si>
  <si>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</si>
  <si>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</si>
  <si>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</si>
  <si>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</si>
  <si>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</si>
  <si>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</si>
  <si>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</si>
  <si>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</si>
  <si>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</si>
  <si>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</si>
  <si>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</si>
  <si>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</si>
  <si>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</si>
  <si>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</si>
  <si>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</si>
  <si>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</si>
  <si>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</si>
  <si>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</si>
  <si>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</si>
  <si>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</si>
  <si>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</si>
  <si>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</si>
  <si>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</si>
  <si>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</si>
  <si>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</si>
  <si>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</si>
  <si>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</si>
  <si>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</si>
  <si>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</si>
  <si>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</si>
  <si>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</si>
  <si>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</si>
  <si>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</si>
  <si>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</si>
  <si>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</si>
  <si>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</si>
  <si>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</si>
  <si>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</si>
  <si>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</si>
  <si>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</si>
  <si>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</si>
  <si>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</si>
  <si>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</si>
  <si>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</si>
  <si>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</si>
  <si>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</si>
  <si>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</si>
  <si>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</si>
  <si>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</si>
  <si>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</si>
  <si>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</si>
  <si>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</si>
  <si>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</si>
  <si>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</si>
  <si>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</si>
  <si>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</si>
  <si>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</si>
  <si>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</si>
  <si>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</si>
  <si>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</si>
  <si>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</si>
  <si>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</si>
  <si>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</si>
  <si>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</si>
  <si>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</si>
  <si>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</si>
  <si>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</si>
  <si>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</si>
  <si>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</si>
  <si>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</si>
  <si>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</si>
  <si>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</si>
  <si>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</si>
  <si>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</si>
  <si>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</si>
  <si>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</si>
  <si>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</si>
  <si>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</si>
  <si>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</si>
  <si>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</si>
  <si>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</si>
  <si>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</si>
  <si>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</si>
  <si>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</si>
  <si>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</si>
  <si>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</si>
  <si>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</si>
  <si>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</si>
  <si>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</si>
  <si>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</si>
  <si>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</si>
  <si>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</si>
  <si>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</si>
  <si>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</si>
  <si>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</si>
  <si>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</si>
  <si>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</si>
  <si>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</si>
  <si>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</si>
  <si>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</si>
  <si>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</si>
  <si>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</si>
  <si>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</si>
  <si>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</si>
  <si>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</si>
  <si>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</si>
  <si>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</si>
  <si>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</si>
  <si>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</si>
  <si>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</si>
  <si>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</si>
  <si>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</si>
  <si>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</si>
  <si>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</si>
  <si>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</si>
  <si>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</si>
  <si>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</si>
  <si>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</si>
  <si>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</si>
  <si>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</si>
  <si>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</si>
  <si>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</si>
  <si>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</si>
  <si>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</si>
  <si>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</si>
  <si>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</si>
  <si>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</si>
  <si>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</si>
  <si>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</si>
  <si>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</si>
  <si>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</si>
  <si>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</si>
  <si>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</si>
  <si>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</si>
  <si>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</si>
  <si>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</si>
  <si>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</si>
  <si>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</si>
  <si>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</si>
  <si>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</si>
  <si>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</si>
  <si>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</si>
  <si>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</si>
  <si>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</si>
  <si>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</si>
  <si>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</si>
  <si>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</si>
  <si>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</si>
  <si>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</si>
  <si>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</si>
  <si>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</si>
  <si>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</si>
  <si>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</si>
  <si>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</si>
  <si>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</si>
  <si>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</si>
  <si>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</si>
  <si>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</si>
  <si>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</si>
  <si>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</si>
  <si>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</si>
  <si>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</si>
  <si>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</si>
  <si>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</si>
  <si>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</si>
  <si>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</si>
  <si>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</si>
  <si>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</si>
  <si>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</si>
  <si>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</si>
  <si>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</si>
  <si>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</si>
  <si>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</si>
  <si>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</si>
  <si>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</si>
  <si>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</si>
  <si>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</si>
  <si>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</si>
  <si>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</si>
  <si>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</si>
  <si>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</si>
  <si>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</si>
  <si>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</si>
  <si>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</si>
  <si>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</si>
  <si>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</si>
  <si>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</si>
  <si>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</si>
  <si>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</si>
  <si>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</si>
  <si>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</si>
  <si>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</si>
  <si>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</si>
  <si>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</si>
  <si>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</si>
  <si>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</si>
  <si>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</si>
  <si>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</si>
  <si>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</si>
  <si>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</si>
  <si>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</si>
  <si>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</si>
  <si>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</si>
  <si>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</si>
  <si>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</si>
  <si>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</si>
  <si>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</si>
  <si>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</si>
  <si>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</si>
  <si>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</si>
  <si>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</si>
  <si>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</si>
  <si>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</si>
  <si>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</si>
  <si>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</si>
  <si>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</si>
  <si>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</si>
  <si>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</si>
  <si>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</si>
  <si>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</si>
  <si>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</si>
  <si>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</si>
  <si>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</si>
  <si>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</si>
  <si>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</si>
  <si>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</si>
  <si>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</si>
  <si>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</si>
  <si>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</si>
  <si>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</si>
  <si>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</si>
  <si>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</si>
  <si>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</si>
  <si>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</si>
  <si>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</si>
  <si>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</si>
  <si>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</si>
  <si>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</si>
  <si>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</si>
  <si>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</si>
  <si>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</si>
  <si>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</si>
  <si>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</si>
  <si>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</si>
  <si>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</si>
  <si>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</si>
  <si>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</si>
  <si>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</si>
  <si>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</si>
  <si>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</si>
  <si>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</si>
  <si>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</si>
  <si>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</si>
  <si>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</si>
  <si>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</si>
  <si>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</si>
  <si>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</si>
  <si>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</si>
  <si>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</si>
  <si>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</si>
  <si>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</si>
  <si>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</si>
  <si>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</si>
  <si>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</si>
  <si>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</si>
  <si>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</si>
  <si>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</si>
  <si>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</si>
  <si>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</si>
  <si>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</si>
  <si>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</si>
  <si>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</si>
  <si>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</si>
  <si>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</si>
  <si>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</si>
  <si>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</si>
  <si>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</si>
  <si>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</si>
  <si>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</si>
  <si>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</si>
  <si>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</si>
  <si>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</si>
  <si>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</si>
  <si>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</si>
  <si>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</si>
  <si>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</si>
  <si>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</si>
  <si>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</si>
  <si>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</si>
  <si>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</si>
  <si>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</si>
  <si>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</si>
  <si>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</si>
  <si>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</si>
  <si>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</si>
  <si>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</si>
  <si>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</si>
  <si>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</si>
  <si>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</si>
  <si>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</si>
  <si>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</si>
  <si>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</si>
  <si>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</si>
  <si>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</si>
  <si>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</si>
  <si>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</si>
  <si>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</si>
  <si>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</si>
  <si>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</si>
  <si>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</si>
  <si>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</si>
  <si>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</si>
  <si>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</si>
  <si>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</si>
  <si>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</si>
  <si>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</si>
  <si>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</si>
  <si>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</si>
  <si>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</si>
  <si>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</si>
  <si>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</si>
  <si>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</si>
  <si>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</si>
  <si>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</si>
  <si>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</si>
  <si>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</si>
  <si>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</si>
  <si>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</si>
  <si>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</si>
  <si>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</si>
  <si>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</si>
  <si>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</si>
  <si>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</si>
  <si>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</si>
  <si>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</si>
  <si>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</si>
  <si>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</si>
  <si>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</si>
  <si>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</si>
  <si>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</si>
  <si>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</si>
  <si>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</si>
  <si>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</si>
  <si>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</si>
  <si>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</si>
  <si>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</si>
  <si>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</si>
  <si>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</si>
  <si>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</si>
  <si>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</si>
  <si>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</si>
  <si>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</si>
  <si>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</si>
  <si>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</si>
  <si>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</si>
  <si>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</si>
  <si>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</si>
  <si>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</si>
  <si>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</si>
  <si>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</si>
  <si>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</si>
  <si>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</si>
  <si>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</si>
  <si>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</si>
  <si>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</si>
  <si>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</si>
  <si>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</si>
  <si>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</si>
  <si>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</si>
  <si>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</si>
  <si>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</si>
  <si>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</si>
  <si>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</si>
  <si>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</si>
  <si>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</si>
  <si>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</si>
  <si>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</si>
  <si>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</si>
  <si>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</si>
  <si>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</si>
  <si>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</si>
  <si>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</si>
  <si>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</si>
  <si>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</si>
  <si>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</si>
  <si>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</si>
  <si>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</si>
  <si>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</si>
  <si>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</si>
  <si>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</si>
  <si>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</si>
  <si>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</si>
  <si>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</si>
  <si>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</si>
  <si>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</si>
  <si>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</si>
  <si>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</si>
  <si>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</si>
  <si>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</si>
  <si>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</si>
  <si>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</si>
  <si>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</si>
  <si>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</si>
  <si>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</si>
  <si>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</si>
  <si>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</si>
  <si>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</si>
  <si>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</si>
  <si>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</si>
  <si>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</si>
  <si>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</si>
  <si>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</si>
  <si>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</si>
  <si>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</si>
  <si>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</si>
  <si>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</si>
  <si>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</si>
  <si>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</si>
  <si>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</si>
  <si>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</si>
  <si>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</si>
  <si>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</si>
  <si>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</si>
  <si>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</si>
  <si>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</si>
  <si>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</si>
  <si>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</si>
  <si>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</si>
  <si>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</si>
  <si>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</si>
  <si>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</si>
  <si>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</si>
  <si>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</si>
  <si>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</si>
  <si>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</si>
  <si>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</si>
  <si>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</si>
  <si>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</si>
  <si>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</si>
  <si>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</si>
  <si>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</si>
  <si>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</si>
  <si>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</si>
  <si>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</si>
  <si>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</si>
  <si>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</si>
  <si>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</si>
  <si>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</si>
  <si>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</si>
  <si>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</si>
  <si>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</si>
  <si>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</si>
  <si>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</si>
  <si>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</si>
  <si>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</si>
  <si>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</si>
  <si>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</si>
  <si>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</si>
  <si>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</si>
  <si>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</si>
  <si>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</si>
  <si>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</si>
  <si>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</si>
  <si>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</si>
  <si>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</si>
  <si>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</si>
  <si>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</si>
  <si>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</si>
  <si>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</si>
  <si>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</si>
  <si>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</si>
  <si>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</si>
  <si>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</si>
  <si>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</si>
  <si>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</si>
  <si>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</si>
  <si>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</si>
  <si>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</si>
  <si>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</si>
  <si>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</si>
  <si>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</si>
  <si>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</si>
  <si>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</si>
  <si>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</si>
  <si>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</si>
  <si>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</si>
  <si>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</si>
  <si>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</si>
  <si>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</si>
  <si>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</si>
  <si>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</si>
  <si>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</si>
  <si>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</si>
  <si>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</si>
  <si>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</si>
  <si>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</si>
  <si>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</si>
  <si>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</si>
  <si>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</si>
  <si>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</si>
  <si>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</si>
  <si>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</si>
  <si>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</si>
  <si>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</si>
  <si>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</si>
  <si>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</si>
  <si>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</si>
  <si>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</si>
  <si>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</si>
  <si>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</si>
  <si>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</si>
  <si>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</si>
  <si>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</si>
  <si>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</si>
  <si>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</si>
  <si>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</si>
  <si>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</si>
  <si>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</si>
  <si>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</si>
  <si>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</si>
  <si>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</si>
  <si>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</si>
  <si>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</si>
  <si>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</si>
  <si>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</si>
  <si>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</si>
  <si>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</si>
  <si>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</si>
  <si>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</si>
  <si>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</si>
  <si>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</si>
  <si>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</si>
  <si>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</si>
  <si>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</si>
  <si>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</si>
  <si>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</si>
  <si>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</si>
  <si>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</si>
  <si>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</si>
  <si>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</si>
  <si>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</si>
  <si>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</si>
  <si>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</si>
  <si>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</si>
  <si>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</si>
  <si>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</si>
  <si>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</si>
  <si>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</si>
  <si>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</si>
  <si>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</si>
  <si>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</si>
  <si>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</si>
  <si>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</si>
  <si>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</si>
  <si>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</si>
  <si>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</si>
  <si>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</si>
  <si>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</si>
  <si>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</si>
  <si>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</si>
  <si>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</si>
  <si>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</si>
  <si>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</si>
  <si>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</si>
  <si>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</si>
  <si>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</si>
  <si>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</si>
  <si>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</si>
  <si>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</si>
  <si>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</si>
  <si>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</si>
  <si>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</si>
  <si>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</si>
  <si>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</si>
  <si>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</si>
  <si>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</si>
  <si>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</si>
  <si>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</si>
  <si>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</si>
  <si>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</si>
  <si>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</si>
  <si>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</si>
  <si>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</si>
  <si>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</si>
  <si>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</si>
  <si>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</si>
  <si>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</si>
  <si>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</si>
  <si>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</si>
  <si>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</si>
  <si>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</si>
  <si>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</si>
  <si>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</si>
  <si>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</si>
  <si>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</si>
  <si>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</si>
  <si>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</si>
  <si>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</si>
  <si>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</si>
  <si>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</si>
  <si>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</si>
  <si>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</si>
  <si>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</si>
  <si>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</si>
  <si>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</si>
  <si>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</si>
  <si>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</si>
  <si>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</si>
  <si>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</si>
  <si>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</si>
  <si>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</si>
  <si>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</si>
  <si>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</si>
  <si>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</si>
  <si>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</si>
  <si>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</si>
  <si>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</si>
  <si>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</si>
  <si>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</si>
  <si>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</si>
  <si>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</si>
  <si>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</si>
  <si>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</si>
  <si>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</si>
  <si>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</si>
  <si>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</si>
  <si>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</si>
  <si>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</si>
  <si>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</si>
  <si>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</si>
  <si>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</si>
  <si>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</si>
  <si>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</si>
  <si>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</si>
  <si>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</si>
  <si>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</si>
  <si>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</si>
  <si>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</si>
  <si>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</si>
  <si>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</si>
  <si>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</si>
  <si>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</si>
  <si>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</si>
  <si>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</si>
  <si>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</si>
  <si>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</si>
  <si>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</si>
  <si>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</si>
  <si>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</si>
  <si>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</si>
  <si>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</si>
  <si>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</si>
  <si>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</si>
  <si>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</si>
  <si>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</si>
  <si>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</si>
  <si>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</si>
  <si>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</si>
  <si>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</si>
  <si>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</si>
  <si>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</si>
  <si>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</si>
  <si>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</si>
  <si>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</si>
  <si>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</si>
  <si>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</si>
  <si>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</si>
  <si>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</si>
  <si>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</si>
  <si>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</si>
  <si>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</si>
  <si>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</si>
  <si>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</si>
  <si>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</si>
  <si>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</si>
  <si>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</si>
  <si>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</si>
  <si>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</si>
  <si>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</si>
  <si>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</si>
  <si>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</si>
  <si>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</si>
  <si>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</si>
  <si>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</si>
  <si>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</si>
  <si>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</si>
  <si>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</si>
  <si>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</si>
  <si>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</si>
  <si>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</si>
  <si>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</si>
  <si>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</si>
  <si>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</si>
  <si>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</si>
  <si>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</si>
  <si>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</si>
  <si>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</si>
  <si>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</si>
  <si>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</si>
  <si>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</si>
  <si>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</si>
  <si>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</si>
  <si>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</si>
  <si>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</si>
  <si>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</si>
  <si>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</si>
  <si>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</si>
  <si>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</si>
  <si>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</si>
  <si>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</si>
  <si>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</si>
  <si>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</si>
  <si>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</si>
  <si>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</si>
  <si>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</si>
  <si>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</si>
  <si>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</si>
  <si>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</si>
  <si>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</si>
  <si>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</si>
  <si>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</si>
  <si>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</si>
  <si>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</si>
  <si>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</si>
  <si>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</si>
  <si>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</si>
  <si>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</si>
  <si>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</si>
  <si>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</si>
  <si>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</si>
  <si>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</si>
  <si>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</si>
  <si>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</si>
  <si>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</si>
  <si>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</si>
  <si>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</si>
  <si>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</si>
  <si>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</si>
  <si>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</si>
  <si>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</si>
  <si>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</si>
  <si>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</si>
  <si>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</si>
  <si>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</si>
  <si>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</si>
  <si>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</si>
  <si>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</si>
  <si>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</si>
  <si>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</si>
  <si>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</si>
  <si>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</si>
  <si>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</si>
  <si>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</si>
  <si>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</si>
  <si>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</si>
  <si>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</si>
  <si>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</si>
  <si>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</si>
  <si>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</si>
  <si>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</si>
  <si>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</si>
  <si>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</si>
  <si>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</si>
  <si>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</si>
  <si>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</si>
  <si>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</si>
  <si>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</si>
  <si>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</si>
  <si>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</si>
  <si>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</si>
  <si>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</si>
  <si>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</si>
  <si>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</si>
  <si>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</si>
  <si>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</si>
  <si>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</si>
  <si>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</si>
  <si>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</si>
  <si>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</si>
  <si>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</si>
  <si>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</si>
  <si>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</si>
  <si>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</si>
  <si>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</si>
  <si>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</si>
  <si>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</si>
  <si>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</si>
  <si>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</si>
  <si>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</si>
  <si>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</si>
  <si>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</si>
  <si>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</si>
  <si>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</si>
  <si>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</si>
  <si>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</si>
  <si>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</si>
  <si>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</si>
  <si>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</si>
  <si>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</si>
  <si>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</si>
  <si>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</si>
  <si>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</si>
  <si>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</si>
  <si>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</si>
  <si>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</si>
  <si>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</si>
  <si>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</si>
  <si>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</si>
  <si>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</si>
  <si>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</si>
  <si>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</si>
  <si>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</si>
  <si>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</si>
  <si>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</si>
  <si>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</si>
  <si>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</si>
  <si>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</si>
  <si>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</si>
  <si>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</si>
  <si>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</si>
  <si>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</si>
  <si>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</si>
  <si>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</si>
  <si>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</si>
  <si>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</si>
  <si>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</si>
  <si>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</si>
  <si>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</si>
  <si>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</si>
  <si>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</si>
  <si>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</si>
  <si>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</si>
  <si>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</si>
  <si>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</si>
  <si>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</si>
  <si>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</si>
  <si>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</si>
  <si>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</si>
  <si>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</si>
  <si>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</si>
  <si>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</si>
  <si>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</si>
  <si>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</si>
  <si>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</si>
  <si>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</si>
  <si>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</si>
  <si>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</si>
  <si>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</si>
  <si>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</si>
  <si>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</si>
  <si>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</si>
  <si>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</si>
  <si>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</si>
  <si>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</si>
  <si>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</si>
  <si>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</si>
  <si>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</si>
  <si>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</si>
  <si>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</si>
  <si>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</si>
  <si>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</si>
  <si>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</si>
  <si>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</si>
  <si>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</si>
  <si>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</si>
  <si>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</si>
  <si>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PCM-20251123-00000389</t>
  </si>
  <si>
    <t>ETA 30 MIN</t>
  </si>
  <si>
    <t xml:space="preserve"> PCM-20250215-00000830 </t>
  </si>
  <si>
    <t>LTE site still down and  site located in aramco area access issue need special permission</t>
  </si>
  <si>
    <t>NO PCM</t>
  </si>
  <si>
    <t>Family building access night door close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</si>
  <si>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</si>
  <si>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</si>
  <si>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</si>
  <si>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</si>
  <si>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</si>
  <si>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</si>
  <si>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</si>
  <si>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</si>
  <si>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</si>
  <si>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</si>
  <si>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</si>
  <si>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PCM-20251122-00001548</t>
  </si>
  <si>
    <t>site under night access due to Site located in deep desert &amp; dangerous area	and team will check by morning // ETA 25 mins</t>
  </si>
  <si>
    <t>PCM-20251123-00000435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</si>
</sst>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2" totalsRowShown="0" headerRowDxfId="31" dataDxfId="30" headerRowBorderDxfId="28" tableBorderDxfId="29">
  <autoFilter ref="A1:L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D3" sqref="D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321.3425340277754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45984.290959953702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45984.290959953702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45984.290959953702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45984.290959953702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45984.290959953702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45984.290959953702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45984.290959953702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45984.290959953702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45984.290959953702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45984.290959953702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45984.290959953702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45984.290959953702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45984.290959953702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45984.290959953702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45984.290959953702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45984.290959953702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45984.290959953702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45984.290959953702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45984.290959953702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45984.290959953702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45984.290959953702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45984.290959953702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45984.290959953702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45984.290959953702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45984.290959953702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45984.290959953702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45984.290959953702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45984.290959953702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45984.290959953702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45984.290959953702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45984.290959953702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45984.290959953702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45984.290959953702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700718F0-9406-44DC-B515-A0028DC09A45}"/>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159.29112199074007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61" t="s">
        <v>11598</v>
      </c>
      <c r="E4" s="102" t="s">
        <v>39021</v>
      </c>
      <c r="F4" s="103">
        <v>45984.251516203702</v>
      </c>
      <c r="G4" s="104">
        <f ca="1">IFERROR(NOW()-F4,"-")</f>
        <v>3.9443749999918509E-2</v>
      </c>
      <c r="H4" s="103">
        <v>45984.245509259257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45984.290959953702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45984.290959953702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45984.290959953702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45984.290959953702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45984.290959953702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45984.290959953702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45984.290959953702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45984.290959953702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45984.290959953702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45984.290959953702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45984.290959953702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45984.290959953702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45984.290959953702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45984.290959953702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45984.290959953702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45984.290959953702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45984.290959953702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45984.290959953702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45984.290959953702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45984.290959953702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45984.290959953702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45984.290959953702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45984.290959953702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45984.290959953702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45984.290959953702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45984.290959953702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45984.290959953702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45984.290959953702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45984.290959953702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45984.290959953702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45984.290959953702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45984.290959953702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45984.290959953702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45984.290959953702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45984.290959953702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45984.290959953702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45984.290959953702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45984.290959953702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45984.290959953702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45984.290959953702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45984.290959953702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45984.290959953702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45984.290959953702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45984.290959953702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45984.290959953702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45984.290959953702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45984.290959953702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45984.290959953702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45984.290959953702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45984.290959953702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45984.290959953702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45984.290959953702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45984.290959953702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45984.290959953702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45984.290959953702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45984.290959953702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45984.290959953702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45984.290959953702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45984.290959953702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45984.290959953702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45984.290959953702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45984.290959953702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45984.290959953702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45984.290959953702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45984.290959953702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45984.290959953702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45984.290959953702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45984.290959953702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45984.290959953702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45984.290959953702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45984.290959953702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45984.290959953702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45984.290959953702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45984.290959953702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45984.290959953702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45984.290959953702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45984.290959953702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45984.290959953702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45984.290959953702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45984.290959953702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45984.290959953702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45984.290959953702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45984.290959953702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45984.290959953702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45984.290959953702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45984.290959953702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45984.290959953702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45984.290959953702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45984.290959953702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45984.290959953702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45984.290959953702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45984.290959953702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45984.290959953702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45984.290959953702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45984.290959953702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45984.290959953702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45984.290959953702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45984.290959953702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45984.290959953702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45984.290959953702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45984.290959953702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45984.290959953702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45984.290959953702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45984.290959953702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45984.290959953702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45984.290959953702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45984.290959953702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45984.290959953702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45984.290959953702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45984.290959953702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45984.290959953702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45984.290959953702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45984.290959953702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45984.290959953702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45984.290959953702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45984.290959953702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45984.290959953702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45984.290959953702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45984.290959953702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45984.290959953702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45984.290959953702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45984.290959953702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45984.290959953702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45984.290959953702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45984.290959953702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45984.290959953702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45984.290959953702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45984.290959953702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45984.290959953702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45984.290959953702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45984.290959953702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45984.290959953702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45984.290959953702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45984.290959953702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45984.290959953702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45984.290959953702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45984.290959953702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45984.290959953702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45984.290959953702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45984.290959953702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45984.290959953702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45984.290959953702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45984.290959953702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45984.290959953702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45984.290959953702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45984.290959953702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45984.290959953702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45984.290959953702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45984.290959953702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45984.290959953702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45984.290959953702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45984.290959953702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45984.290959953702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45984.290959953702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45984.290959953702</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45984.290959953702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45984.290959953702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45984.290959953702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45984.290959953702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45984.290959953702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45984.290959953702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45984.290959953702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45984.290959953702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45984.290959953702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45984.290959953702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45984.290959953702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45984.290959953702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45984.290959953702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45984.290959953702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45984.290959953702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45984.290959953702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45984.290959953702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45984.290959953702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45984.290959953702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45984.290959953702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45984.290959953702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45984.290959953702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45984.290959953702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45984.290959953702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45984.290959953702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45984.290959953702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45984.290959953702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45984.290959953702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45984.290959953702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45984.290959953702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45984.290959953702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45984.290959953702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45984.290959953702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45984.290959953702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45984.290959953702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45984.290959953702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45984.290959953702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45984.290959953702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45984.290959953702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45984.290959953702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45984.290959953702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45984.290959953702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45984.290959953702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45984.290959953702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45984.290959953702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45984.290959953702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45984.290959953702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45984.290959953702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45984.290959953702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45984.290959953702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45984.290959953702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45984.290959953702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45984.290959953702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45984.290959953702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45984.290959953702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45984.290959953702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45984.290959953702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45984.290959953702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45984.290959953702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45984.290959953702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45984.290959953702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45984.290959953702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45984.290959953702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45984.290959953702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45984.290959953702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45984.290959953702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45984.290959953702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45984.290959953702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45984.290959953702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45984.290959953702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45984.290959953702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45984.290959953702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45984.290959953702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45984.290959953702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45984.290959953702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45984.290959953702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45984.290959953702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45984.290959953702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45984.290959953702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45984.290959953702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45984.290959953702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45984.290959953702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45984.290959953702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45984.290959953702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45984.290959953702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45984.290959953702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45984.290959953702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45984.290959953702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45984.290959953702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45984.290959953702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45984.290959953702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45984.290959953702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45984.290959953702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45984.290959953702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45984.290959953702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45984.290959953702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45984.290959953702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45984.290959953702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45984.290959953702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45984.290959953702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45984.290959953702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45984.290959953702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45984.290959953702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45984.290959953702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45984.290959953702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45984.290959953702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45984.290959953702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45984.290959953702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45984.290959953702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45984.290959953702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45984.290959953702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45984.290959953702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45984.290959953702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45984.290959953702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45984.290959953702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45984.290959953702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45984.290959953702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45984.290959953702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45984.290959953702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45984.290959953702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45984.290959953702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45984.290959953702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45984.290959953702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45984.290959953702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45984.290959953702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45984.290959953702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45984.290959953702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45984.290959953702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45984.290959953702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45984.290959953702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45984.290959953702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45984.290959953702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45984.290959953702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45984.290959953702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45984.290959953702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45984.290959953702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45984.290959953702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45984.290959953702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45984.290959953702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45984.290959953702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45984.290959953702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45984.290959953702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45984.290959953702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45984.290959953702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45984.290959953702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45984.290959953702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45984.290959953702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45984.290959953702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45984.290959953702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45984.290959953702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45984.290959953702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45984.290959953702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45984.290959953702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45984.290959953702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45984.290959953702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45984.290959953702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45984.290959953702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45984.290959953702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45984.290959953702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45984.290959953702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45984.290959953702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45984.290959953702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45984.290959953702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45984.290959953702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45984.290959953702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45984.290959953702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45984.290959953702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45984.290959953702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45984.290959953702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45984.290959953702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45984.290959953702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45984.290959953702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45984.290959953702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45984.290959953702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45984.290959953702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45984.290959953702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45984.290959953702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45984.290959953702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45984.290959953702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45984.290959953702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45984.290959953702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45984.290959953702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45984.290959953702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45984.290959953702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45984.290959953702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45984.290959953702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45984.290959953702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45984.290959953702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45984.290959953702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45984.290959953702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45984.290959953702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45984.290959953702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45984.290959953702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45984.290959953702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45984.290959953702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45984.290959953702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45984.290959953702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45984.290959953702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45984.290959953702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45984.290959953702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45984.290959953702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45984.290959953702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45984.290959953702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45984.290959953702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45984.290959953702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45984.290959953702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45984.290959953702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45984.290959953702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45984.290959953702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45984.290959953702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45984.290959953702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45984.290959953702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45984.290959953702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45984.290959953702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45984.290959953702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45984.290959953702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45984.290959953702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45984.290959953702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45984.290959953702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45984.290959953702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45984.290959953702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45984.290959953702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45984.290959953702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45984.290959953702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45984.290959953702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45984.290959953702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45984.290959953702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45984.290959953702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45984.290959953702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45984.290959953702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45984.290959953702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45984.290959953702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45984.290959953702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45984.290959953702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45984.290959953702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45984.290959953702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45984.290959953702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45984.290959953702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45984.290959953702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45984.290959953702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45984.290959953702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45984.290959953702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45984.290959953702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45984.290959953702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45984.290959953702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45984.290959953702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45984.290959953702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45984.290959953702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45984.290959953702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45984.290959953702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45984.290959953702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45984.290959953702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45984.290959953702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45984.290959953702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45984.290959953702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45984.290959953702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45984.290959953702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45984.290959953702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45984.290959953702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45984.290959953702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45984.290959953702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45984.290959953702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45984.290959953702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45984.290959953702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45984.290959953702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45984.290959953702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45984.290959953702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45984.290959953702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45984.290959953702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45984.290959953702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45984.290959953702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45984.290959953702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45984.290959953702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45984.290959953702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45984.290959953702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45984.290959953702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45984.290959953702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45984.290959953702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45984.290959953702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45984.290959953702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45984.290959953702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45984.290959953702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45984.290959953702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45984.290959953702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45984.290959953702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45984.290959953702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45984.290959953702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45984.290959953702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45984.290959953702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45984.290959953702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45984.290959953702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45984.290959953702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45984.290959953702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45984.290959953702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45984.290959953702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45984.290959953702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45984.290959953702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45984.290959953702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45984.290959953702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45984.290959953702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45984.290959953702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45984.290959953702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45984.290959953702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45984.290959953702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45984.290959953702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45984.290959953702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45984.290959953702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45984.290959953702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45984.290959953702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45984.290959953702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45984.290959953702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45984.290959953702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45984.290959953702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45984.290959953702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45984.290959953702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45984.290959953702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45984.290959953702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45984.290959953702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45984.290959953702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45984.290959953702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45984.290959953702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45984.290959953702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45984.290959953702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45984.290959953702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45984.290959953702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45984.290959953702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45984.290959953702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45984.290959953702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45984.290959953702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45984.290959953702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45984.290959953702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45984.290959953702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45984.290959953702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45984.290959953702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45984.290959953702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45984.290959953702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45984.290959953702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45984.290959953702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45984.290959953702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45984.290959953702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45984.290959953702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45984.290959953702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45984.290959953702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45984.290959953702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45984.290959953702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45984.290959953702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45984.290959953702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45984.290959953702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45984.290959953702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45984.290959953702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45984.290959953702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45984.290959953702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45984.290959953702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45984.290959953702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45984.290959953702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45984.290959953702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45984.290959953702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45984.290959953702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45984.290959953702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45984.290959953702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45984.290959953702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45984.290959953702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45984.290959953702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45984.290959953702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45984.290959953702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45984.290959953702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45984.290959953702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45984.290959953702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45984.290959953702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45984.290959953702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45984.290959953702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45984.290959953702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45984.290959953702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45984.290959953702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45984.290959953702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45984.290959953702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45984.290959953702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45984.290959953702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45984.290959953702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45984.290959953702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45984.290959953702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45984.290959953702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45984.290959953702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45984.290959953702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45984.290959953702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45984.290959953702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45984.290959953702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45984.290959953702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45984.290959953702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45984.290959953702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45984.290959953702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45984.290959953702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45984.290959953702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45984.290959953702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45984.290959953702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45984.290959953702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45984.290959953702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45984.290959953702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45984.290959953702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45984.290959953702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45984.290959953702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45984.290959953702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45984.290959953702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45984.290959953702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45984.290959953702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45984.290959953702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45984.290959953702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45984.290959953702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45984.290959953702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45984.290959953702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45984.290959953702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45984.290959953702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45984.290959953702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45984.290959953702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45984.290959953702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45984.290959953702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45984.290959953702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45984.290959953702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45984.290959953702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45984.290959953702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45984.290959953702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45984.290959953702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45984.290959953702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45984.290959953702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45984.290959953702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45984.290959953702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45984.290959953702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45984.290959953702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45984.290959953702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45984.290959953702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45984.290959953702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45984.290959953702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45984.290959953702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45984.290959953702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45984.290959953702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45984.290959953702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45984.290959953702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45984.290959953702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45984.290959953702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45984.290959953702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45984.290959953702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45984.290959953702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45984.290959953702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45984.290959953702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45984.290959953702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45984.290959953702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45984.290959953702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45984.290959953702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45984.290959953702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45984.290959953702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45984.290959953702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45984.290959953702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45984.290959953702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45984.290959953702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45984.290959953702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45984.290959953702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45984.290959953702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45984.290959953702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45984.290959953702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45984.290959953702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45984.290959953702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45984.290959953702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45984.290959953702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45984.290959953702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45984.290959953702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45984.290959953702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45984.290959953702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45984.290959953702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45984.290959953702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45984.290959953702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45984.290959953702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45984.290959953702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45984.290959953702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45984.290959953702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45984.290959953702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45984.290959953702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45984.290959953702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45984.290959953702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45984.290959953702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45984.290959953702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45984.290959953702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45984.290959953702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45984.290959953702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45984.290959953702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45984.290959953702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45984.290959953702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45984.290959953702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45984.290959953702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45984.290959953702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45984.290959953702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45984.290959953702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45984.290959953702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45984.290959953702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45984.290959953702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45984.290959953702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45984.290959953702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45984.290959953702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45984.290959953702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45984.290959953702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45984.290959953702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45984.290959953702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45984.290959953702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45984.290959953702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45984.290959953702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45984.290959953702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45984.290959953702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45984.290959953702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45984.290959953702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45984.290959953702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45984.290959953702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45984.290959953702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45984.290959953702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45984.290959953702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45984.290959953702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45984.290959953702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45984.290959953702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45984.290959953702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45984.290959953702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45984.290959953702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45984.290959953702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45984.290959953702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45984.290959953702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45984.290959953702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45984.290959953702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45984.290959953702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45984.290959953702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45984.290959953702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45984.290959953702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45984.290959953702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45984.290959953702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45984.290959953702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45984.290959953702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45984.290959953702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45984.290959953702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45984.290959953702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45984.290959953702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45984.290959953702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45984.290959953702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45984.290959953702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45984.290959953702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45984.290959953702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45984.290959953702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45984.290959953702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45984.290959953702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45984.290959953702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45984.290959953702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45984.290959953702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45984.290959953702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45984.290959953702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45984.290959953702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45984.290959953702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45984.290959953702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45984.290959953702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45984.290959953702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45984.290959953702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45984.290959953702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45984.290959953702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45984.290959953702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45984.290959953702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45984.290959953702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45984.290959953702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45984.290959953702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45984.290959953702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45984.290959953702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45984.290959953702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45984.290959953702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45984.290959953702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45984.290959953702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45984.290959953702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45984.290959953702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45984.290959953702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45984.290959953702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45984.290959953702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45984.290959953702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45984.290959953702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45984.290959953702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45984.290959953702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45984.290959953702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45984.290959953702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45984.290959953702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45984.290959953702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45984.290959953702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45984.290959953702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45984.290959953702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45984.290959953702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45984.290959953702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45984.290959953702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45984.290959953702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45984.290959953702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45984.290959953702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45984.290959953702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45984.290959953702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45984.290959953702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45984.290959953702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45984.290959953702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45984.290959953702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45984.290959953702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45984.290959953702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45984.290959953702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45984.290959953702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45984.290959953702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45984.290959953702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45984.290959953702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45984.290959953702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45984.290959953702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45984.290959953702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45984.290959953702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45984.290959953702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45984.290959953702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45984.290959953702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45984.290959953702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45984.290959953702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45984.290959953702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45984.290959953702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45984.290959953702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45984.290959953702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45984.290959953702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45984.290959953702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45984.290959953702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45984.290959953702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45984.290959953702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45984.290959953702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45984.290959953702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45984.290959953702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45984.290959953702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45984.290959953702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45984.290959953702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45984.290959953702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45984.290959953702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45984.290959953702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45984.290959953702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45984.290959953702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45984.290959953702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45984.290959953702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45984.290959953702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45984.290959953702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45984.290959953702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45984.290959953702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45984.290959953702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45984.290959953702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45984.290959953702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45984.290959953702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45984.290959953702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45984.290959953702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45984.290959953702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45984.290959953702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45984.290959953702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45984.290959953702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45984.290959953702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45984.290959953702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45984.290959953702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45984.290959953702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45984.290959953702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45984.290959953702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45984.290959953702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45984.290959953702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45984.290959953702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45984.290959953702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45984.290959953702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45984.290959953702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45984.290959953702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45984.290959953702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45984.290959953702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45984.290959953702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45984.290959953702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45984.290959953702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45984.290959953702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45984.290959953702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45984.290959953702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45984.290959953702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45984.290959953702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45984.290959953702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45984.290959953702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45984.290959953702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45984.290959953702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45984.290959953702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45984.290959953702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45984.290959953702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45984.290959953702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45984.290959953702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45984.290959953702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45984.290959953702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45984.290959953702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45984.290959953702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45984.290959953702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45984.290959953702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45984.290959953702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45984.290959953702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45984.290959953702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45984.290959953702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45984.290959953702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45984.290959953702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45984.290959953702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45984.290959953702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45984.290959953702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45984.290959953702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45984.290959953702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45984.290959953702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45984.290959953702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45984.290959953702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45984.290959953702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45984.290959953702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45984.290959953702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45984.290959953702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45984.290959953702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45984.290959953702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45984.290959953702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45984.290959953702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45984.290959953702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45984.290959953702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45984.290959953702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45984.290959953702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45984.290959953702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45984.290959953702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45984.290959953702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45984.290959953702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45984.290959953702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45984.290959953702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45984.290959953702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45984.290959953702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45984.290959953702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45984.290959953702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45984.290959953702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45984.290959953702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45984.290959953702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45984.290959953702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45984.290959953702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45984.290959953702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45984.290959953702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45984.290959953702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45984.290959953702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45984.290959953702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45984.290959953702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45984.290959953702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45984.290959953702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45984.290959953702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45984.290959953702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45984.290959953702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45984.290959953702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45984.290959953702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45984.290959953702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45984.290959953702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45984.290959953702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45984.290959953702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45984.290959953702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45984.290959953702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45984.290959953702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45984.290959953702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45984.290959953702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45984.290959953702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45984.290959953702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45984.290959953702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45984.290959953702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45984.290959953702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45984.290959953702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45984.290959953702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45984.290959953702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45984.290959953702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45984.290959953702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45984.290959953702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45984.290959953702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45984.290959953702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45984.290959953702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45984.290959953702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45984.290959953702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45984.290959953702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45984.290959953702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45984.290959953702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45984.290959953702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45984.290959953702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45984.290959953702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45984.290959953702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45984.290959953702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45984.290959953702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45984.290959953702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45984.290959953702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45984.290959953702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45984.290959953702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45984.290959953702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45984.290959953702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45984.290959953702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45984.290959953702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45984.290959953702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45984.290959953702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45984.290959953702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45984.290959953702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45984.290959953702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45984.290959953702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45984.290959953702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45984.290959953702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45984.290959953702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45984.290959953702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45984.290959953702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45984.290959953702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45984.290959953702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45984.290959953702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45984.290959953702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45984.290959953702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45984.290959953702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45984.290959953702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45984.290959953702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45984.290959953702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45984.290959953702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45984.290959953702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45984.290959953702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45984.290959953702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45984.290959953702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45984.290959953702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45984.290959953702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45984.290959953702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45984.290959953702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45984.290959953702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45984.290959953702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45984.290959953702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45984.290959953702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45984.290959953702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45984.290959953702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45984.290959953702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45984.290959953702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45984.290959953702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45984.290959953702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45984.290959953702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45984.290959953702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45984.290959953702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45984.290959953702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45984.290959953702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45984.290959953702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45984.290959953702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45984.290959953702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45984.290959953702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45984.290959953702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45984.290959953702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45984.290959953702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45984.290959953702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45984.290959953702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45984.290959953702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45984.290959953702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45984.290959953702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45984.290959953702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45984.290959953702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45984.290959953702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45984.290959953702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45984.290959953702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45984.290959953702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45984.290959953702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45984.290959953702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45984.290959953702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45984.290959953702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45984.290959953702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45984.290959953702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45984.290959953702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45984.290959953702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45984.290959953702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45984.290959953702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45984.290959953702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45984.290959953702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45984.290959953702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45984.290959953702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45984.290959953702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45984.290959953702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45984.290959953702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45984.290959953702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45984.290959953702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45984.290959953702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45984.290959953702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45984.290959953702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45984.290959953702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45984.290959953702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45984.290959953702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45984.290959953702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45984.290959953702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45984.290959953702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45984.290959953702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45984.290959953702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45984.290959953702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45984.290959953702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45984.290959953702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45984.290959953702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45984.290959953702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45984.290959953702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45984.290959953702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45984.290959953702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45984.290959953702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45984.290959953702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45984.290959953702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45984.290959953702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45984.290959953702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45984.290959953702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45984.290959953702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45984.290959953702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45984.290959953702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45984.290959953702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45984.290959953702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45984.290959953702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45984.290959953702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45984.290959953702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45984.290959953702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45984.290959953702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45984.290959953702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45984.290959953702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45984.290959953702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45984.290959953702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45984.290959953702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45984.290959953702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45984.290959953702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45984.290959953702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45984.290959953702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45984.290959953702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45984.290959953702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45984.290959953702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45984.290959953702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45984.290959953702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45984.290959953702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45984.290959953702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45984.290959953702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45984.290959953702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45984.290959953702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45984.290959953702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45984.290959953702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45984.290959953702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45984.290959953702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45984.290959953702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45984.290959953702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45984.290959953702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45984.290959953702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45984.290959953702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45984.290959953702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45984.290959953702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45984.290959953702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45984.290959953702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45984.290959953702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45984.290959953702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45984.290959953702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45984.290959953702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45984.290959953702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45984.290959953702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45984.290959953702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45984.290959953702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45984.290959953702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45984.290959953702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45984.290959953702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45984.290959953702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45984.290959953702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45984.290959953702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45984.290959953702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45984.290959953702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45984.290959953702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45984.290959953702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45984.290959953702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45984.290959953702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45984.290959953702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45984.290959953702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45984.290959953702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45984.290959953702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45984.290959953702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45984.290959953702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45984.290959953702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45984.290959953702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45984.290959953702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45984.290959953702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45984.290959953702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45984.290959953702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45984.290959953702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280.81024236110534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38804</v>
      </c>
      <c r="E3" s="94" t="s">
        <v>39021</v>
      </c>
      <c r="F3" s="95"/>
      <c r="G3" s="96">
        <f ca="1">IFERROR(NOW()-F3,"")</f>
        <v>45984.290959953702</v>
      </c>
      <c r="H3" s="95">
        <v>45983.94866898148</v>
      </c>
      <c r="I3" s="113" t="str">
        <f>IFERROR(VLOOKUP(D3,DB!A:F,6,0),"")</f>
        <v>Sceco</v>
      </c>
      <c r="J3" s="113" t="str">
        <f>IFERROR(VLOOKUP(D3,DB!A:G,7,0),"")</f>
        <v>In progress</v>
      </c>
      <c r="K3" s="97" t="s">
        <v>39110</v>
      </c>
      <c r="L3" s="91" t="str">
        <f>IFERROR(VLOOKUP(D3,DB!A:I,9,0),"")</f>
        <v>Latis</v>
      </c>
    </row>
    <row r="4" spans="1:16" ht="15" customHeight="1">
      <c r="A4" s="113"/>
      <c r="B4" s="113" t="str">
        <f>IFERROR(VLOOKUP(D4,DB!A:K,11,0),"")</f>
        <v/>
      </c>
      <c r="C4" s="93"/>
      <c r="D4" s="91" t="s">
        <v>39111</v>
      </c>
      <c r="E4" s="94"/>
      <c r="F4" s="95"/>
      <c r="G4" s="96">
        <f ca="1">IFERROR(NOW()-F4,"")</f>
        <v>45984.290959953702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45984.290959953702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45984.290959953702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45984.290959953702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45984.290959953702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45984.290959953702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61" ca="1" si="0">IFERROR(NOW()-F10,"")</f>
        <v>45984.290959953702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45984.290959953702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45984.290959953702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45984.290959953702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45984.290959953702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45984.290959953702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45984.290959953702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45984.290959953702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45984.290959953702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45984.290959953702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45984.290959953702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45984.290959953702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45984.290959953702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45984.290959953702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45984.290959953702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45984.290959953702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45984.290959953702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45984.290959953702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45984.290959953702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45984.290959953702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45984.290959953702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45984.290959953702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45984.290959953702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45984.290959953702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45984.290959953702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45984.290959953702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45984.290959953702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45984.290959953702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45984.290959953702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45984.290959953702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45984.290959953702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45984.290959953702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45984.290959953702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45984.290959953702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45984.290959953702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45984.290959953702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45984.290959953702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45984.290959953702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45984.290959953702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45984.290959953702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45984.290959953702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45984.290959953702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45984.290959953702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45984.290959953702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45984.290959953702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45984.290959953702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45984.290959953702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45984.290959953702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45984.290959953702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45984.290959953702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45984.290959953702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45984.290959953702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45984.290959953702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45984.290959953702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45984.290959953702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45984.290959953702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45984.290959953702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45984.290959953702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45984.290959953702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45984.290959953702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45984.290959953702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45984.290959953702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45984.290959953702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45984.290959953702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45984.290959953702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45984.290959953702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45984.290959953702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45984.290959953702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45984.290959953702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45984.290959953702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45984.290959953702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45984.290959953702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45984.290959953702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45984.290959953702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45984.290959953702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45984.290959953702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45984.290959953702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45984.290959953702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45984.290959953702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45984.290959953702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45984.290959953702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45984.290959953702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45984.290959953702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45984.290959953702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45984.290959953702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45984.290959953702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45984.290959953702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45984.290959953702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45984.290959953702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45984.290959953702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45984.290959953702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45984.290959953702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45984.290959953702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45984.290959953702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45984.290959953702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45984.290959953702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45984.290959953702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45984.290959953702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45984.290959953702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45984.290959953702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45984.290959953702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45984.290959953702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45984.290959953702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45984.290959953702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45984.290959953702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45984.290959953702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45984.290959953702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45984.290959953702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45984.290959953702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45984.290959953702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45984.290959953702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45984.290959953702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45984.290959953702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45984.290959953702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45984.290959953702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45984.290959953702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45984.290959953702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45984.290959953702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45984.290959953702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45984.290959953702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45984.290959953702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45984.290959953702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45984.290959953702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45984.290959953702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45984.290959953702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45984.290959953702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45984.290959953702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45984.290959953702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45984.290959953702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45984.290959953702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45984.290959953702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45984.290959953702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45984.290959953702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45984.290959953702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45984.290959953702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45984.290959953702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45984.290959953702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45984.290959953702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45984.290959953702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45984.290959953702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45984.290959953702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45984.290959953702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45984.290959953702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45984.290959953702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45984.290959953702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45984.290959953702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45984.290959953702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45984.290959953702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45984.290959953702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45984.290959953702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45984.290959953702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45984.290959953702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45984.290959953702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45984.290959953702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45984.290959953702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45984.290959953702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45984.290959953702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45984.290959953702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45984.290959953702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45984.290959953702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45984.290959953702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45984.290959953702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45984.290959953702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45984.290959953702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45984.290959953702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45984.290959953702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45984.290959953702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45984.290959953702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45984.290959953702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45984.290959953702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45984.290959953702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45984.290959953702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45984.290959953702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45984.290959953702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45984.290959953702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45984.290959953702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45984.290959953702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45984.290959953702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45984.290959953702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45984.290959953702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45984.290959953702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45984.290959953702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45984.290959953702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45984.290959953702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45984.290959953702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45984.290959953702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45984.290959953702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45984.290959953702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45984.290959953702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45984.290959953702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45984.290959953702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45984.290959953702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45984.290959953702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45984.290959953702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45984.290959953702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45984.290959953702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45984.290959953702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45984.290959953702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45984.290959953702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45984.290959953702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45984.290959953702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45984.290959953702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45984.290959953702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45984.290959953702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45984.290959953702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45984.290959953702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45984.290959953702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45984.290959953702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45984.290959953702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45984.290959953702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45984.290959953702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45984.290959953702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45984.290959953702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45984.290959953702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45984.290959953702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45984.290959953702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45984.290959953702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45984.290959953702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45984.290959953702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45984.290959953702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45984.290959953702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45984.290959953702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45984.290959953702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45984.290959953702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45984.290959953702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45984.290959953702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45984.290959953702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45984.290959953702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45984.290959953702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45984.290959953702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45984.290959953702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45984.290959953702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45984.290959953702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45984.290959953702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45984.290959953702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45984.290959953702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45984.290959953702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45984.290959953702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45984.290959953702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45984.290959953702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45984.290959953702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45984.290959953702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45984.290959953702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45984.290959953702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45984.290959953702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45984.290959953702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45984.290959953702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45984.290959953702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45984.290959953702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45984.290959953702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45984.290959953702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45984.290959953702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45984.290959953702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45984.290959953702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45984.290959953702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45984.290959953702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45984.290959953702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45984.290959953702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45984.290959953702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45984.290959953702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45984.290959953702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45984.290959953702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45984.290959953702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45984.290959953702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45984.290959953702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45984.290959953702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45984.290959953702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45984.290959953702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45984.290959953702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45984.290959953702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45984.290959953702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45984.290959953702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45984.290959953702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45984.290959953702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45984.290959953702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45984.290959953702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45984.290959953702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45984.290959953702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45984.290959953702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45984.290959953702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45984.290959953702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45984.290959953702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45984.290959953702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45984.290959953702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45984.290959953702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45984.290959953702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45984.290959953702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45984.290959953702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45984.290959953702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45984.290959953702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45984.290959953702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45984.290959953702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45984.290959953702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45984.290959953702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45984.290959953702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45984.290959953702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45984.290959953702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45984.290959953702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45984.290959953702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45984.290959953702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45984.290959953702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45984.290959953702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45984.290959953702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45984.290959953702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45984.290959953702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45984.290959953702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45984.290959953702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45984.290959953702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45984.290959953702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45984.290959953702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45984.290959953702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45984.290959953702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45984.290959953702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45984.290959953702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45984.290959953702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45984.290959953702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45984.290959953702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45984.290959953702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45984.290959953702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45984.290959953702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45984.290959953702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45984.290959953702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45984.290959953702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45984.290959953702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45984.290959953702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45984.290959953702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45984.290959953702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45984.290959953702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45984.290959953702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45984.290959953702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45984.290959953702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45984.290959953702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45984.290959953702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45984.290959953702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45984.290959953702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45984.290959953702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45984.290959953702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45984.290959953702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45984.290959953702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45984.290959953702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45984.290959953702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45984.290959953702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45984.290959953702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45984.290959953702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45984.290959953702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45984.290959953702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45984.290959953702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45984.290959953702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45984.290959953702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45984.290959953702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45984.290959953702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45984.290959953702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45984.290959953702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45984.290959953702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45984.290959953702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45984.290959953702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45984.290959953702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45984.290959953702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45984.290959953702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45984.290959953702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45984.290959953702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45984.290959953702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45984.290959953702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45984.290959953702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45984.290959953702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45984.290959953702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45984.290959953702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45984.290959953702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45984.290959953702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45984.290959953702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45984.290959953702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45984.290959953702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27" ca="1" si="6">IFERROR(NOW()-F382,"")</f>
        <v>45984.290959953702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45984.290959953702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45984.290959953702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45984.290959953702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45984.290959953702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45984.290959953702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45984.290959953702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45984.290959953702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45984.290959953702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45984.290959953702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45984.290959953702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45984.290959953702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45984.290959953702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45984.290959953702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45984.290959953702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45984.290959953702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45984.290959953702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45984.290959953702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45984.290959953702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45984.290959953702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45984.290959953702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45984.290959953702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45984.290959953702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45984.290959953702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45984.290959953702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45984.290959953702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45984.290959953702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45984.290959953702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45984.290959953702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45984.290959953702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45984.290959953702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45984.290959953702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45984.290959953702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45984.290959953702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45984.290959953702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45984.290959953702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45984.290959953702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45984.290959953702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45984.290959953702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45984.290959953702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45984.290959953702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45984.290959953702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45984.290959953702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45984.290959953702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45984.290959953702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45984.290959953702</v>
      </c>
      <c r="H427" s="95"/>
      <c r="I427" s="113" t="str">
        <f>IFERROR(VLOOKUP(D427,DB!A:F,6,0),"")</f>
        <v/>
      </c>
      <c r="J427" s="113" t="str">
        <f>IFERROR(VLOOKUP(D427,DB!A:G,7,0),"")</f>
        <v/>
      </c>
      <c r="K427" s="97"/>
      <c r="L427" s="91" t="str">
        <f>IFERROR(VLOOKUP(D427,DB!A:I,9,0),"")</f>
        <v/>
      </c>
    </row>
  </sheetData>
  <dataValidations count="2">
    <dataValidation allowBlank="1" showInputMessage="1" showErrorMessage="1" sqref="E1" xr:uid="{A4F81451-56CC-4543-9497-104C4E44EE4B}"/>
    <dataValidation type="list" allowBlank="1" showInputMessage="1" showErrorMessage="1" sqref="E2:E4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4"/>
  <sheetViews>
    <sheetView workbookViewId="0">
      <selection activeCell="D13" sqref="D13"/>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92.45889976851322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58.102082638884895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35.629848842589126</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6.7761567129637115</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2.9176613425879623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45984.290959953702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45984.290959953702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45984.290959953702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45984.290959953702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45984.290959953702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45984.290959953702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45984.290959953702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45984.290959953702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45984.290959953702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45984.290959953702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45984.290959953702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45984.290959953702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45984.290959953702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45984.290959953702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45984.290959953702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45984.290959953702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45984.290959953702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45984.290959953702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45984.290959953702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45984.290959953702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45984.290959953702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45984.290959953702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45984.290959953702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45984.290959953702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45984.290959953702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45984.290959953702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45984.290959953702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45984.290959953702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45984.290959953702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45984.290959953702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45984.290959953702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45984.290959953702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45984.290959953702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45984.290959953702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45984.290959953702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45984.290959953702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45984.290959953702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45984.290959953702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45984.290959953702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45984.290959953702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45984.290959953702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45984.290959953702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45984.290959953702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45984.290959953702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45984.290959953702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45984.290959953702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45984.290959953702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45984.290959953702</v>
      </c>
      <c r="H54" s="109"/>
      <c r="I54" s="109" t="str">
        <f>IFERROR(VLOOKUP(D54,DB!A:F,6,0),"")</f>
        <v/>
      </c>
      <c r="J54" s="109" t="str">
        <f>IFERROR(VLOOKUP(D54,DB!A:G,7,0),"")</f>
        <v/>
      </c>
      <c r="K54" s="109"/>
      <c r="L54" s="109" t="str">
        <f>IFERROR(VLOOKUP(D54,DB!A:I,9,0),"")</f>
        <v/>
      </c>
    </row>
    <row r="55" spans="1:12">
      <c r="A55" s="131"/>
      <c r="B55" s="131" t="str">
        <f>IFERROR(VLOOKUP(D55,DB!A:K,11,0),"")</f>
        <v/>
      </c>
      <c r="C55" s="131"/>
      <c r="D55" s="131"/>
      <c r="E55" s="131"/>
      <c r="F55" s="132"/>
      <c r="G55" s="111">
        <f ca="1">IFERROR(NOW()-F55,"")</f>
        <v>45984.290959953702</v>
      </c>
      <c r="H55" s="132"/>
      <c r="I55" s="131" t="str">
        <f>IFERROR(VLOOKUP(D55,DB!A:F,6,0),"")</f>
        <v/>
      </c>
      <c r="J55" s="131" t="str">
        <f>IFERROR(VLOOKUP(D55,DB!A:G,7,0),"")</f>
        <v/>
      </c>
      <c r="K55" s="131"/>
      <c r="L55" s="131" t="str">
        <f>IFERROR(VLOOKUP(D55,DB!A:I,9,0),"")</f>
        <v/>
      </c>
    </row>
    <row r="56" spans="1:12">
      <c r="A56" s="131"/>
      <c r="B56" s="131" t="str">
        <f>IFERROR(VLOOKUP(D56,DB!A:K,11,0),"")</f>
        <v/>
      </c>
      <c r="C56" s="131"/>
      <c r="D56" s="131"/>
      <c r="E56" s="131"/>
      <c r="F56" s="132"/>
      <c r="G56" s="111">
        <f ca="1">IFERROR(NOW()-F56,"")</f>
        <v>45984.290959953702</v>
      </c>
      <c r="H56" s="132"/>
      <c r="I56" s="131" t="str">
        <f>IFERROR(VLOOKUP(D56,DB!A:F,6,0),"")</f>
        <v/>
      </c>
      <c r="J56" s="131" t="str">
        <f>IFERROR(VLOOKUP(D56,DB!A:G,7,0),"")</f>
        <v/>
      </c>
      <c r="K56" s="131"/>
      <c r="L56" s="131" t="str">
        <f>IFERROR(VLOOKUP(D56,DB!A:I,9,0),"")</f>
        <v/>
      </c>
    </row>
    <row r="57" spans="1:12">
      <c r="A57" s="131"/>
      <c r="B57" s="131" t="str">
        <f>IFERROR(VLOOKUP(D57,DB!A:K,11,0),"")</f>
        <v/>
      </c>
      <c r="C57" s="131"/>
      <c r="D57" s="131"/>
      <c r="E57" s="131"/>
      <c r="F57" s="132"/>
      <c r="G57" s="111">
        <f ca="1">IFERROR(NOW()-F57,"")</f>
        <v>45984.290959953702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45984.290959953702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45984.290959953702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45984.290959953702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45984.290959953702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45984.290959953702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45984.290959953702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45984.290959953702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45984.290959953702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45984.290959953702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45984.290959953702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45984.290959953702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45984.290959953702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45984.290959953702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45984.290959953702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45984.290959953702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45984.290959953702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45984.290959953702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45984.290959953702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45984.290959953702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45984.290959953702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45984.290959953702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45984.290959953702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45984.290959953702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45984.290959953702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45984.290959953702</v>
      </c>
      <c r="H82" s="132"/>
      <c r="I82" s="131" t="str">
        <f>IFERROR(VLOOKUP(D82,DB!A:F,6,0),"")</f>
        <v/>
      </c>
      <c r="J82" s="131" t="str">
        <f>IFERROR(VLOOKUP(D82,DB!A:G,7,0),"")</f>
        <v/>
      </c>
      <c r="K82" s="131"/>
      <c r="L82" s="131" t="str">
        <f>IFERROR(VLOOKUP(D82,DB!A:I,9,0),"")</f>
        <v/>
      </c>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sheetData>
  <dataValidations count="2">
    <dataValidation allowBlank="1" showInputMessage="1" showErrorMessage="1" sqref="E1" xr:uid="{920C6338-E771-4DAE-8C89-92A9093EA4DE}"/>
    <dataValidation type="list" allowBlank="1" showInputMessage="1" showErrorMessage="1" sqref="E2:E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51" t="s">
        <v>38968</v>
      </c>
      <c r="E2" s="109" t="s">
        <v>39021</v>
      </c>
      <c r="F2" s="121">
        <v>45983.943680555552</v>
      </c>
      <c r="G2" s="104">
        <f t="shared" ref="G2:G9" ca="1" si="0">IFERROR(NOW()-F2,"-")</f>
        <v>0.34727939814911224</v>
      </c>
      <c r="H2" s="121">
        <v>45983.922696759262</v>
      </c>
      <c r="I2" s="119" t="str">
        <f>IFERROR(VLOOKUP(D2,DB!A:F,6,0),"")</f>
        <v>Generator-SG</v>
      </c>
      <c r="J2" s="119" t="str">
        <f>IFERROR(VLOOKUP(D2,DB!A:G,7,0),"")</f>
        <v>Vandalized</v>
      </c>
      <c r="K2" s="122" t="s">
        <v>39123</v>
      </c>
      <c r="L2" s="123" t="str">
        <f>IFERROR(VLOOKUP(D2,DB!A:I,9,0),"")</f>
        <v>Latis</v>
      </c>
    </row>
    <row r="3" spans="1:16382" ht="31.5" customHeight="1">
      <c r="A3" s="118" t="s">
        <v>39124</v>
      </c>
      <c r="B3" s="119" t="str">
        <f>IFERROR(VLOOKUP(D3,DB!A:K,11,0),"")</f>
        <v>R6</v>
      </c>
      <c r="C3" s="120"/>
      <c r="D3" s="119" t="s">
        <v>30944</v>
      </c>
      <c r="E3" s="109"/>
      <c r="F3" s="121"/>
      <c r="G3" s="104">
        <f t="shared" ca="1" si="0"/>
        <v>45984.290959953702</v>
      </c>
      <c r="H3" s="121">
        <v>45984.273460648146</v>
      </c>
      <c r="I3" s="119" t="str">
        <f>IFERROR(VLOOKUP(D3,DB!A:F,6,0),"")</f>
        <v>SCECO</v>
      </c>
      <c r="J3" s="119" t="str">
        <f>IFERROR(VLOOKUP(D3,DB!A:G,7,0),"")</f>
        <v>Vandalized</v>
      </c>
      <c r="K3" s="122"/>
      <c r="L3" s="123" t="str">
        <f>IFERROR(VLOOKUP(D3,DB!A:I,9,0),"")</f>
        <v>Latis</v>
      </c>
    </row>
    <row r="4" spans="1:16382" ht="31.5" customHeight="1">
      <c r="A4" s="118"/>
      <c r="B4" s="119" t="str">
        <f>IFERROR(VLOOKUP(D4,DB!A:K,11,0),"")</f>
        <v/>
      </c>
      <c r="C4" s="120"/>
      <c r="D4" s="149"/>
      <c r="E4" s="109"/>
      <c r="F4" s="121"/>
      <c r="G4" s="104">
        <f t="shared" ca="1" si="0"/>
        <v>45984.290959953702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45984.290959953702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45984.290959953702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45984.290959953702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45984.290959953702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45984.290959953702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45984.290959953702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45984.290959953702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45984.290959953702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45984.290959953702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45984.290959953702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45984.290959953702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45984.290959953702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45984.290959953702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45984.290959953702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45984.290959953702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45984.290959953702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45984.290959953702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45984.290959953702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45984.290959953702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45984.290959953702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45984.290959953702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45984.290959953702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45984.290959953702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45984.290959953702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45984.290959953702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45984.290959953702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45984.290959953702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45984.290959953702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45984.290959953702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45984.290959953702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45984.290959953702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45984.290959953702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45984.290959953702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45984.290959953702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45984.290959953702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45984.290959953702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45984.290959953702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45984.290959953702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45984.290959953702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45984.290959953702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45984.290959953702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45984.290959953702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45984.290959953702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45984.290959953702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45984.290959953702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45984.290959953702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45984.290959953702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45984.290959953702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45984.290959953702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45984.290959953702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45984.290959953702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45984.290959953702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45984.290959953702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45984.290959953702</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