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73" documentId="120_S{2AC9BD13-BADA-5192-A53E-5A8FF88502F6}" xr6:coauthVersionLast="47" xr6:coauthVersionMax="47" xr10:uidLastSave="{54471524-3FE9-4F57-9AAC-707AD7A8B6F0}"/>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2" i="4"/>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<sst xmlns="http://schemas.openxmlformats.org/spreadsheetml/2006/main" count="180290" uniqueCount="39129">
  <si>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</si>
  <si>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</si>
  <si>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</si>
  <si>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</si>
  <si>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</si>
  <si>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</si>
  <si>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</si>
  <si>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</si>
  <si>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</si>
  <si>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</si>
  <si>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</si>
  <si>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</si>
  <si>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</si>
  <si>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</si>
  <si>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</si>
  <si>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</si>
  <si>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</si>
  <si>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</si>
  <si>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</si>
  <si>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</si>
  <si>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</si>
  <si>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</si>
  <si>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</si>
  <si>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</si>
  <si>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</si>
  <si>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</si>
  <si>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</si>
  <si>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</si>
  <si>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</si>
  <si>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</si>
  <si>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</si>
  <si>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</si>
  <si>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</si>
  <si>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</si>
  <si>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</si>
  <si>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</si>
  <si>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</si>
  <si>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</si>
  <si>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</si>
  <si>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</si>
  <si>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</si>
  <si>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</si>
  <si>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</si>
  <si>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</si>
  <si>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</si>
  <si>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</si>
  <si>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</si>
  <si>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</si>
  <si>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</si>
  <si>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</si>
  <si>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</si>
  <si>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</si>
  <si>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</si>
  <si>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</si>
  <si>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</si>
  <si>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</si>
  <si>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</si>
  <si>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</si>
  <si>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</si>
  <si>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</si>
  <si>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</si>
  <si>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</si>
  <si>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</si>
  <si>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</si>
  <si>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</si>
  <si>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</si>
  <si>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</si>
  <si>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</si>
  <si>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</si>
  <si>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</si>
  <si>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</si>
  <si>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</si>
  <si>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</si>
  <si>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</si>
  <si>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</si>
  <si>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</si>
  <si>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</si>
  <si>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</si>
  <si>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</si>
  <si>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</si>
  <si>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</si>
  <si>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</si>
  <si>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</si>
  <si>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</si>
  <si>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</si>
  <si>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</si>
  <si>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</si>
  <si>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</si>
  <si>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</si>
  <si>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</si>
  <si>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</si>
  <si>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</si>
  <si>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</si>
  <si>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</si>
  <si>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</si>
  <si>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</si>
  <si>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</si>
  <si>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</si>
  <si>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</si>
  <si>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</si>
  <si>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</si>
  <si>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</si>
  <si>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</si>
  <si>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</si>
  <si>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</si>
  <si>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</si>
  <si>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</si>
  <si>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</si>
  <si>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</si>
  <si>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</si>
  <si>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</si>
  <si>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</si>
  <si>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</si>
  <si>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</si>
  <si>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</si>
  <si>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</si>
  <si>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</si>
  <si>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</si>
  <si>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</si>
  <si>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</si>
  <si>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</si>
  <si>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</si>
  <si>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</si>
  <si>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</si>
  <si>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</si>
  <si>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</si>
  <si>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</si>
  <si>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</si>
  <si>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</si>
  <si>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</si>
  <si>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</si>
  <si>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</si>
  <si>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</si>
  <si>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</si>
  <si>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</si>
  <si>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</si>
  <si>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</si>
  <si>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</si>
  <si>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</si>
  <si>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</si>
  <si>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</si>
  <si>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</si>
  <si>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</si>
  <si>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</si>
  <si>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</si>
  <si>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</si>
  <si>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</si>
  <si>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</si>
  <si>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</si>
  <si>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</si>
  <si>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</si>
  <si>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</si>
  <si>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</si>
  <si>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</si>
  <si>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</si>
  <si>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</si>
  <si>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</si>
  <si>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</si>
  <si>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</si>
  <si>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</si>
  <si>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</si>
  <si>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</si>
  <si>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</si>
  <si>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</si>
  <si>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</si>
  <si>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</si>
  <si>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</si>
  <si>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</si>
  <si>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</si>
  <si>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</si>
  <si>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</si>
  <si>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</si>
  <si>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</si>
  <si>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</si>
  <si>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</si>
  <si>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</si>
  <si>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</si>
  <si>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</si>
  <si>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</si>
  <si>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</si>
  <si>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</si>
  <si>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</si>
  <si>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</si>
  <si>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</si>
  <si>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</si>
  <si>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</si>
  <si>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</si>
  <si>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</si>
  <si>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</si>
  <si>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</si>
  <si>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</si>
  <si>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</si>
  <si>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</si>
  <si>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</si>
  <si>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</si>
  <si>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</si>
  <si>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</si>
  <si>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</si>
  <si>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</si>
  <si>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</si>
  <si>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</si>
  <si>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</si>
  <si>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</si>
  <si>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</si>
  <si>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</si>
  <si>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</si>
  <si>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</si>
  <si>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</si>
  <si>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</si>
  <si>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</si>
  <si>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</si>
  <si>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</si>
  <si>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</si>
  <si>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</si>
  <si>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</si>
  <si>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</si>
  <si>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</si>
  <si>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</si>
  <si>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</si>
  <si>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</si>
  <si>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</si>
  <si>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</si>
  <si>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</si>
  <si>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</si>
  <si>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</si>
  <si>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</si>
  <si>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</si>
  <si>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</si>
  <si>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</si>
  <si>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</si>
  <si>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</si>
  <si>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</si>
  <si>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</si>
  <si>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</si>
  <si>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</si>
  <si>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</si>
  <si>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</si>
  <si>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</si>
  <si>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</si>
  <si>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</si>
  <si>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</si>
  <si>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</si>
  <si>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</si>
  <si>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</si>
  <si>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</si>
  <si>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</si>
  <si>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</si>
  <si>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</si>
  <si>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</si>
  <si>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</si>
  <si>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</si>
  <si>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</si>
  <si>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</si>
  <si>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</si>
  <si>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</si>
  <si>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</si>
  <si>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</si>
  <si>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</si>
  <si>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</si>
  <si>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</si>
  <si>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</si>
  <si>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</si>
  <si>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</si>
  <si>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</si>
  <si>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</si>
  <si>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</si>
  <si>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</si>
  <si>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</si>
  <si>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</si>
  <si>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</si>
  <si>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</si>
  <si>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</si>
  <si>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</si>
  <si>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</si>
  <si>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</si>
  <si>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</si>
  <si>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</si>
  <si>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</si>
  <si>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</si>
  <si>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</si>
  <si>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</si>
  <si>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</si>
  <si>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</si>
  <si>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</si>
  <si>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</si>
  <si>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</si>
  <si>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</si>
  <si>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</si>
  <si>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</si>
  <si>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</si>
  <si>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</si>
  <si>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</si>
  <si>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</si>
  <si>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</si>
  <si>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</si>
  <si>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</si>
  <si>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</si>
  <si>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</si>
  <si>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</si>
  <si>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</si>
  <si>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</si>
  <si>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</si>
  <si>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</si>
  <si>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</si>
  <si>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</si>
  <si>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</si>
  <si>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</si>
  <si>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</si>
  <si>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</si>
  <si>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</si>
  <si>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</si>
  <si>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</si>
  <si>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</si>
  <si>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</si>
  <si>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</si>
  <si>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</si>
  <si>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</si>
  <si>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</si>
  <si>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</si>
  <si>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</si>
  <si>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</si>
  <si>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</si>
  <si>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</si>
  <si>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</si>
  <si>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</si>
  <si>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</si>
  <si>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</si>
  <si>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</si>
  <si>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</si>
  <si>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</si>
  <si>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</si>
  <si>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</si>
  <si>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</si>
  <si>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</si>
  <si>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</si>
  <si>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</si>
  <si>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</si>
  <si>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</si>
  <si>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</si>
  <si>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</si>
  <si>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</si>
  <si>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</si>
  <si>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</si>
  <si>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</si>
  <si>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</si>
  <si>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</si>
  <si>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</si>
  <si>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</si>
  <si>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</si>
  <si>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</si>
  <si>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</si>
  <si>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</si>
  <si>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</si>
  <si>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</si>
  <si>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</si>
  <si>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</si>
  <si>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</si>
  <si>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</si>
  <si>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</si>
  <si>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</si>
  <si>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</si>
  <si>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</si>
  <si>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</si>
  <si>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</si>
  <si>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</si>
  <si>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</si>
  <si>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</si>
  <si>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</si>
  <si>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</si>
  <si>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</si>
  <si>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</si>
  <si>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</si>
  <si>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</si>
  <si>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</si>
  <si>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</si>
  <si>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</si>
  <si>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</si>
  <si>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</si>
  <si>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</si>
  <si>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</si>
  <si>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</si>
  <si>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</si>
  <si>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</si>
  <si>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</si>
  <si>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</si>
  <si>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</si>
  <si>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</si>
  <si>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</si>
  <si>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</si>
  <si>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</si>
  <si>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</si>
  <si>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</si>
  <si>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</si>
  <si>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</si>
  <si>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</si>
  <si>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</si>
  <si>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</si>
  <si>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</si>
  <si>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</si>
  <si>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</si>
  <si>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</si>
  <si>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</si>
  <si>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</si>
  <si>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</si>
  <si>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</si>
  <si>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</si>
  <si>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</si>
  <si>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</si>
  <si>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</si>
  <si>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</si>
  <si>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</si>
  <si>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</si>
  <si>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</si>
  <si>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</si>
  <si>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</si>
  <si>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</si>
  <si>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</si>
  <si>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</si>
  <si>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</si>
  <si>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</si>
  <si>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</si>
  <si>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</si>
  <si>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</si>
  <si>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</si>
  <si>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</si>
  <si>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</si>
  <si>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</si>
  <si>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</si>
  <si>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</si>
  <si>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</si>
  <si>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</si>
  <si>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</si>
  <si>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</si>
  <si>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</si>
  <si>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</si>
  <si>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</si>
  <si>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</si>
  <si>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</si>
  <si>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</si>
  <si>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</si>
  <si>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</si>
  <si>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</si>
  <si>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</si>
  <si>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</si>
  <si>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</si>
  <si>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</si>
  <si>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</si>
  <si>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</si>
  <si>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</si>
  <si>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</si>
  <si>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</si>
  <si>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</si>
  <si>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</si>
  <si>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</si>
  <si>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</si>
  <si>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</si>
  <si>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</si>
  <si>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</si>
  <si>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</si>
  <si>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</si>
  <si>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</si>
  <si>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</si>
  <si>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</si>
  <si>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</si>
  <si>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</si>
  <si>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</si>
  <si>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</si>
  <si>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</si>
  <si>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</si>
  <si>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</si>
  <si>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</si>
  <si>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</si>
  <si>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</si>
  <si>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</si>
  <si>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</si>
  <si>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</si>
  <si>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</si>
  <si>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</si>
  <si>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</si>
  <si>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</si>
  <si>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</si>
  <si>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</si>
  <si>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</si>
  <si>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</si>
  <si>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</si>
  <si>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</si>
  <si>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</si>
  <si>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</si>
  <si>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</si>
  <si>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</si>
  <si>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</si>
  <si>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</si>
  <si>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</si>
  <si>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</si>
  <si>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</si>
  <si>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</si>
  <si>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</si>
  <si>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</si>
  <si>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</si>
  <si>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</si>
  <si>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</si>
  <si>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</si>
  <si>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</si>
  <si>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</si>
  <si>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</si>
  <si>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</si>
  <si>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</si>
  <si>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</si>
  <si>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</si>
  <si>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</si>
  <si>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</si>
  <si>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</si>
  <si>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</si>
  <si>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</si>
  <si>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</si>
  <si>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</si>
  <si>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</si>
  <si>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</si>
  <si>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</si>
  <si>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</si>
  <si>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</si>
  <si>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</si>
  <si>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</si>
  <si>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</si>
  <si>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</si>
  <si>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</si>
  <si>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</si>
  <si>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</si>
  <si>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</si>
  <si>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</si>
  <si>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</si>
  <si>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</si>
  <si>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</si>
  <si>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</si>
  <si>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</si>
  <si>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</si>
  <si>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</si>
  <si>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</si>
  <si>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</si>
  <si>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</si>
  <si>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</si>
  <si>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</si>
  <si>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</si>
  <si>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</si>
  <si>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</si>
  <si>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</si>
  <si>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</si>
  <si>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</si>
  <si>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</si>
  <si>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</si>
  <si>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</si>
  <si>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</si>
  <si>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</si>
  <si>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</si>
  <si>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</si>
  <si>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</si>
  <si>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</si>
  <si>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</si>
  <si>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</si>
  <si>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</si>
  <si>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</si>
  <si>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</si>
  <si>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</si>
  <si>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</si>
  <si>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</si>
  <si>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</si>
  <si>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</si>
  <si>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</si>
  <si>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</si>
  <si>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</si>
  <si>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</si>
  <si>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</si>
  <si>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</si>
  <si>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</si>
  <si>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</si>
  <si>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</si>
  <si>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</si>
  <si>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</si>
  <si>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</si>
  <si>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</si>
  <si>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</si>
  <si>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</si>
  <si>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</si>
  <si>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</si>
  <si>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</si>
  <si>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</si>
  <si>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</si>
  <si>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</si>
  <si>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</si>
  <si>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</si>
  <si>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</si>
  <si>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</si>
  <si>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</si>
  <si>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</si>
  <si>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</si>
  <si>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</si>
  <si>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</si>
  <si>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</si>
  <si>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</si>
  <si>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</si>
  <si>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</si>
  <si>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</si>
  <si>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</si>
  <si>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</si>
  <si>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</si>
  <si>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</si>
  <si>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</si>
  <si>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</si>
  <si>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</si>
  <si>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</si>
  <si>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</si>
  <si>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</si>
  <si>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</si>
  <si>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</si>
  <si>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</si>
  <si>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</si>
  <si>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</si>
  <si>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</si>
  <si>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</si>
  <si>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</si>
  <si>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</si>
  <si>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</si>
  <si>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</si>
  <si>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</si>
  <si>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</si>
  <si>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</si>
  <si>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</si>
  <si>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</si>
  <si>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</si>
  <si>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</si>
  <si>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</si>
  <si>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</si>
  <si>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</si>
  <si>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</si>
  <si>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</si>
  <si>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</si>
  <si>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</si>
  <si>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</si>
  <si>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</si>
  <si>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</si>
  <si>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</si>
  <si>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</si>
  <si>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</si>
  <si>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</si>
  <si>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</si>
  <si>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</si>
  <si>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</si>
  <si>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</si>
  <si>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</si>
  <si>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</si>
  <si>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</si>
  <si>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</si>
  <si>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</si>
  <si>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</si>
  <si>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</si>
  <si>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</si>
  <si>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</si>
  <si>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</si>
  <si>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</si>
  <si>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</si>
  <si>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</si>
  <si>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</si>
  <si>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</si>
  <si>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</si>
  <si>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</si>
  <si>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</si>
  <si>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</si>
  <si>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</si>
  <si>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</si>
  <si>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</si>
  <si>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</si>
  <si>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</si>
  <si>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</si>
  <si>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</si>
  <si>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</si>
  <si>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</si>
  <si>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</si>
  <si>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</si>
  <si>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</si>
  <si>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</si>
  <si>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</si>
  <si>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</si>
  <si>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</si>
  <si>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</si>
  <si>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</si>
  <si>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</si>
  <si>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</si>
  <si>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</si>
  <si>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</si>
  <si>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</si>
  <si>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</si>
  <si>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</si>
  <si>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</si>
  <si>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</si>
  <si>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</si>
  <si>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</si>
  <si>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</si>
  <si>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</si>
  <si>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</si>
  <si>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</si>
  <si>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</si>
  <si>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</si>
  <si>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</si>
  <si>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</si>
  <si>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</si>
  <si>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</si>
  <si>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</si>
  <si>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</si>
  <si>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</si>
  <si>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</si>
  <si>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</si>
  <si>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</si>
  <si>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</si>
  <si>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</si>
  <si>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</si>
  <si>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</si>
  <si>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</si>
  <si>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</si>
  <si>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</si>
  <si>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</si>
  <si>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</si>
  <si>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</si>
  <si>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</si>
  <si>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</si>
  <si>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</si>
  <si>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</si>
  <si>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</si>
  <si>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</si>
  <si>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</si>
  <si>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</si>
  <si>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</si>
  <si>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</si>
  <si>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</si>
  <si>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</si>
  <si>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</si>
  <si>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</si>
  <si>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</si>
  <si>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</si>
  <si>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</si>
  <si>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</si>
  <si>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</si>
  <si>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</si>
  <si>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</si>
  <si>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</si>
  <si>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</si>
  <si>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</si>
  <si>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</si>
  <si>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</si>
  <si>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</si>
  <si>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</si>
  <si>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</si>
  <si>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</si>
  <si>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</si>
  <si>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</si>
  <si>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</si>
  <si>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</si>
  <si>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</si>
  <si>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</si>
  <si>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</si>
  <si>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</si>
  <si>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</si>
  <si>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</si>
  <si>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</si>
  <si>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</si>
  <si>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</si>
  <si>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</si>
  <si>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</si>
  <si>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</si>
  <si>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</si>
  <si>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</si>
  <si>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</si>
  <si>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</si>
  <si>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</si>
  <si>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</si>
  <si>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</si>
  <si>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</si>
  <si>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</si>
  <si>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</si>
  <si>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</si>
  <si>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</si>
  <si>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</si>
  <si>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</si>
  <si>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</si>
  <si>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</si>
  <si>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</si>
  <si>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</si>
  <si>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</si>
  <si>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</si>
  <si>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</si>
  <si>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</si>
  <si>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</si>
  <si>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</si>
  <si>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</si>
  <si>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</si>
  <si>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</si>
  <si>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</si>
  <si>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</si>
  <si>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</si>
  <si>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</si>
  <si>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</si>
  <si>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</si>
  <si>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</si>
  <si>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</si>
  <si>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</si>
  <si>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</si>
  <si>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</si>
  <si>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</si>
  <si>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</si>
  <si>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</si>
  <si>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</si>
  <si>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</si>
  <si>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</si>
  <si>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</si>
  <si>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</si>
  <si>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</si>
  <si>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</si>
  <si>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</si>
  <si>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</si>
  <si>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</si>
  <si>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</si>
  <si>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</si>
  <si>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</si>
  <si>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</si>
  <si>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</si>
  <si>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</si>
  <si>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</si>
  <si>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</si>
  <si>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</si>
  <si>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</si>
  <si>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</si>
  <si>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</si>
  <si>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</si>
  <si>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</si>
  <si>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</si>
  <si>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</si>
  <si>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</si>
  <si>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</si>
  <si>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</si>
  <si>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</si>
  <si>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</si>
  <si>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</si>
  <si>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</si>
  <si>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</si>
  <si>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</si>
  <si>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</si>
  <si>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</si>
  <si>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</si>
  <si>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</si>
  <si>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</si>
  <si>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</si>
  <si>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</si>
  <si>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</si>
  <si>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</si>
  <si>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</si>
  <si>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</si>
  <si>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</si>
  <si>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</si>
  <si>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</si>
  <si>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</si>
  <si>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</si>
  <si>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</si>
  <si>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</si>
  <si>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</si>
  <si>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</si>
  <si>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</si>
  <si>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</si>
  <si>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</si>
  <si>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</si>
  <si>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</si>
  <si>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</si>
  <si>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</si>
  <si>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</si>
  <si>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</si>
  <si>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</si>
  <si>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</si>
  <si>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</si>
  <si>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</si>
  <si>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</si>
  <si>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</si>
  <si>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</si>
  <si>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</si>
  <si>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</si>
  <si>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</si>
  <si>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</si>
  <si>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</si>
  <si>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</si>
  <si>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</si>
  <si>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</si>
  <si>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</si>
  <si>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</si>
  <si>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</si>
  <si>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</si>
  <si>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</si>
  <si>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</si>
  <si>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</si>
  <si>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</si>
  <si>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</si>
  <si>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</si>
  <si>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</si>
  <si>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</si>
  <si>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</si>
  <si>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</si>
  <si>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</si>
  <si>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</si>
  <si>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</si>
  <si>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</si>
  <si>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</si>
  <si>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</si>
  <si>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</si>
  <si>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</si>
  <si>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</si>
  <si>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</si>
  <si>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</si>
  <si>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</si>
  <si>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</si>
  <si>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</si>
  <si>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</si>
  <si>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</si>
  <si>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</si>
  <si>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</si>
  <si>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</si>
  <si>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</si>
  <si>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</si>
  <si>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</si>
  <si>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</si>
  <si>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</si>
  <si>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</si>
  <si>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</si>
  <si>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</si>
  <si>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</si>
  <si>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</si>
  <si>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</si>
  <si>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</si>
  <si>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</si>
  <si>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</si>
  <si>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</si>
  <si>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</si>
  <si>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</si>
  <si>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</si>
  <si>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</si>
  <si>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</si>
  <si>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</si>
  <si>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</si>
  <si>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</si>
  <si>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</si>
  <si>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</si>
  <si>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</si>
  <si>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</si>
  <si>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</si>
  <si>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</si>
  <si>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</si>
  <si>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</si>
  <si>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</si>
  <si>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</si>
  <si>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</si>
  <si>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</si>
  <si>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</si>
  <si>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</si>
  <si>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</si>
  <si>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</si>
  <si>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</si>
  <si>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</si>
  <si>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</si>
  <si>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</si>
  <si>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</si>
  <si>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</si>
  <si>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</si>
  <si>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</si>
  <si>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</si>
  <si>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</si>
  <si>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</si>
  <si>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</si>
  <si>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</si>
  <si>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</si>
  <si>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</si>
  <si>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</si>
  <si>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</si>
  <si>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</si>
  <si>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</si>
  <si>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</si>
  <si>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</si>
  <si>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</si>
  <si>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</si>
  <si>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</si>
  <si>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</si>
  <si>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</si>
  <si>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</si>
  <si>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</si>
  <si>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</si>
  <si>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</si>
  <si>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</si>
  <si>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</si>
  <si>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</si>
  <si>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</si>
  <si>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</si>
  <si>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</si>
  <si>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</si>
  <si>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</si>
  <si>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</si>
  <si>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</si>
  <si>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</si>
  <si>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</si>
  <si>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</si>
  <si>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</si>
  <si>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</si>
  <si>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</si>
  <si>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</si>
  <si>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</si>
  <si>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</si>
  <si>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</si>
  <si>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</si>
  <si>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</si>
  <si>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</si>
  <si>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</si>
  <si>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</si>
  <si>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</si>
  <si>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</si>
  <si>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</si>
  <si>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</si>
  <si>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</si>
  <si>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</si>
  <si>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</si>
  <si>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</si>
  <si>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</si>
  <si>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</si>
  <si>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</si>
  <si>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</si>
  <si>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</si>
  <si>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</si>
  <si>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</si>
  <si>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</si>
  <si>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</si>
  <si>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</si>
  <si>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</si>
  <si>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</si>
  <si>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</si>
  <si>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</si>
  <si>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</si>
  <si>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</si>
  <si>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</si>
  <si>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</si>
  <si>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</si>
  <si>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</si>
  <si>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</si>
  <si>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</si>
  <si>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</si>
  <si>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</si>
  <si>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</si>
  <si>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</si>
  <si>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</si>
  <si>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</si>
  <si>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</si>
  <si>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</si>
  <si>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</si>
  <si>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</si>
  <si>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</si>
  <si>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</si>
  <si>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</si>
  <si>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</si>
  <si>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</si>
  <si>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</si>
  <si>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</si>
  <si>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</si>
  <si>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</si>
  <si>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</si>
  <si>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</si>
  <si>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</si>
  <si>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</si>
  <si>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</si>
  <si>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</si>
  <si>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</si>
  <si>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</si>
  <si>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</si>
  <si>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</si>
  <si>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</si>
  <si>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</si>
  <si>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</si>
  <si>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</si>
  <si>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</si>
  <si>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</si>
  <si>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</si>
  <si>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</si>
  <si>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</si>
  <si>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</si>
  <si>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</si>
  <si>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</si>
  <si>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</si>
  <si>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</si>
  <si>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</si>
  <si>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</si>
  <si>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</si>
  <si>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</si>
  <si>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</si>
  <si>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</si>
  <si>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</si>
  <si>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</si>
  <si>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</si>
  <si>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</si>
  <si>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</si>
  <si>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</si>
  <si>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</si>
  <si>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</si>
  <si>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</si>
  <si>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</si>
  <si>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</si>
  <si>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</si>
  <si>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</si>
  <si>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</si>
  <si>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</si>
  <si>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</si>
  <si>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</si>
  <si>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</si>
  <si>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</si>
  <si>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</si>
  <si>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</si>
  <si>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</si>
  <si>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</si>
  <si>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</si>
  <si>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</si>
  <si>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</si>
  <si>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</si>
  <si>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</si>
  <si>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</si>
  <si>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</si>
  <si>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</si>
  <si>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</si>
  <si>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</si>
  <si>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</si>
  <si>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</si>
  <si>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</si>
  <si>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</si>
  <si>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</si>
  <si>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</si>
  <si>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</si>
  <si>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</si>
  <si>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</si>
  <si>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</si>
  <si>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</si>
  <si>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</si>
  <si>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</si>
  <si>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</si>
  <si>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</si>
  <si>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</si>
  <si>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</si>
  <si>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</si>
  <si>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</si>
  <si>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</si>
  <si>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</si>
  <si>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</si>
  <si>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</si>
  <si>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</si>
  <si>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</si>
  <si>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</si>
  <si>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</si>
  <si>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</si>
  <si>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</si>
  <si>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</si>
  <si>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</si>
  <si>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</si>
  <si>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</si>
  <si>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</si>
  <si>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</si>
  <si>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</si>
  <si>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</si>
  <si>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</si>
  <si>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</si>
  <si>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</si>
  <si>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</si>
  <si>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</si>
  <si>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</si>
  <si>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</si>
  <si>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</si>
  <si>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</si>
  <si>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</si>
  <si>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</si>
  <si>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</si>
  <si>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</si>
  <si>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</si>
  <si>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</si>
  <si>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</si>
  <si>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</si>
  <si>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</si>
  <si>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</si>
  <si>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</si>
  <si>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</si>
  <si>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</si>
  <si>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</si>
  <si>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</si>
  <si>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</si>
  <si>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</si>
  <si>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</si>
  <si>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</si>
  <si>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</si>
  <si>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</si>
  <si>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</si>
  <si>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</si>
  <si>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</si>
  <si>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</si>
  <si>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</si>
  <si>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</si>
  <si>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</si>
  <si>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</si>
  <si>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</si>
  <si>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</si>
  <si>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</si>
  <si>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</si>
  <si>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</si>
  <si>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</si>
  <si>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</si>
  <si>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</si>
  <si>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</si>
  <si>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</si>
  <si>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</si>
  <si>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</si>
  <si>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</si>
  <si>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</si>
  <si>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</si>
  <si>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</si>
  <si>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</si>
  <si>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</si>
  <si>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</si>
  <si>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</si>
  <si>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</si>
  <si>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</si>
  <si>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</si>
  <si>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</si>
  <si>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</si>
  <si>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</si>
  <si>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</si>
  <si>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</si>
  <si>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</si>
  <si>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</si>
  <si>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</si>
  <si>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</si>
  <si>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</si>
  <si>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</si>
  <si>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</si>
  <si>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</si>
  <si>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</si>
  <si>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</si>
  <si>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</si>
  <si>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</si>
  <si>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</si>
  <si>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</si>
  <si>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</si>
  <si>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</si>
  <si>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</si>
  <si>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</si>
  <si>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</si>
  <si>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</si>
  <si>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</si>
  <si>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</si>
  <si>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</si>
  <si>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</si>
  <si>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</si>
  <si>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</si>
  <si>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</si>
  <si>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</si>
  <si>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</si>
  <si>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</si>
  <si>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</si>
  <si>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</si>
  <si>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</si>
  <si>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</si>
  <si>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</si>
  <si>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</si>
  <si>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</si>
  <si>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</si>
  <si>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</si>
  <si>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</si>
  <si>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</si>
  <si>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</si>
  <si>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</si>
  <si>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</si>
  <si>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</si>
  <si>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</si>
  <si>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</si>
  <si>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</si>
  <si>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</si>
  <si>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</si>
  <si>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</si>
  <si>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</si>
  <si>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</si>
  <si>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</si>
  <si>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</si>
  <si>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</si>
  <si>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</si>
  <si>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</si>
  <si>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</si>
  <si>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</si>
  <si>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</si>
  <si>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</si>
  <si>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</si>
  <si>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</si>
  <si>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</si>
  <si>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</si>
  <si>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</si>
  <si>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</si>
  <si>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</si>
  <si>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</si>
  <si>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</si>
  <si>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</si>
  <si>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</si>
  <si>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</si>
  <si>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</si>
  <si>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</si>
  <si>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</si>
  <si>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</si>
  <si>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</si>
  <si>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</si>
  <si>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</si>
  <si>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</si>
  <si>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</si>
  <si>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</si>
  <si>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</si>
  <si>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</si>
  <si>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</si>
  <si>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</si>
  <si>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</si>
  <si>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</si>
  <si>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</si>
  <si>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</si>
  <si>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</si>
  <si>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</si>
  <si>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</si>
  <si>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</si>
  <si>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</si>
  <si>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</si>
  <si>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</si>
  <si>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</si>
  <si>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</si>
  <si>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</si>
  <si>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</si>
  <si>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</si>
  <si>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</si>
  <si>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</si>
  <si>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</si>
  <si>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</si>
  <si>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</si>
  <si>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</si>
  <si>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</si>
  <si>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</si>
  <si>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</si>
  <si>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</si>
  <si>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</si>
  <si>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</si>
  <si>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</si>
  <si>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</si>
  <si>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</si>
  <si>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</si>
  <si>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</si>
  <si>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</si>
  <si>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</si>
  <si>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</si>
  <si>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</si>
  <si>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</si>
  <si>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</si>
  <si>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</si>
  <si>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</si>
  <si>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</si>
  <si>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</si>
  <si>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</si>
  <si>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</si>
  <si>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</si>
  <si>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</si>
  <si>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</si>
  <si>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</si>
  <si>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</si>
  <si>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</si>
  <si>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</si>
  <si>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</si>
  <si>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</si>
  <si>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</si>
  <si>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</si>
  <si>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</si>
  <si>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</si>
  <si>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</si>
  <si>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</si>
  <si>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</si>
  <si>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</si>
  <si>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</si>
  <si>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</si>
  <si>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</si>
  <si>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</si>
  <si>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</si>
  <si>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</si>
  <si>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</si>
  <si>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</si>
  <si>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</si>
  <si>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</si>
  <si>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</si>
  <si>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</si>
  <si>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</si>
  <si>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</si>
  <si>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</si>
  <si>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</si>
  <si>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</si>
  <si>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</si>
  <si>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</si>
  <si>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</si>
  <si>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</si>
  <si>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</si>
  <si>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</si>
  <si>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</si>
  <si>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</si>
  <si>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</si>
  <si>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</si>
  <si>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</si>
  <si>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</si>
  <si>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</si>
  <si>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</si>
  <si>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</si>
  <si>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</si>
  <si>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</si>
  <si>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</si>
  <si>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</si>
  <si>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</si>
  <si>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</si>
  <si>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</si>
  <si>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</si>
  <si>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</si>
  <si>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</si>
  <si>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</si>
  <si>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</si>
  <si>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</si>
  <si>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</si>
  <si>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</si>
  <si>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</si>
  <si>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</si>
  <si>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</si>
  <si>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</si>
  <si>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</si>
  <si>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</si>
  <si>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</si>
  <si>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</si>
  <si>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</si>
  <si>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</si>
  <si>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</si>
  <si>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</si>
  <si>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</si>
  <si>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</si>
  <si>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</si>
  <si>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</si>
  <si>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</si>
  <si>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</si>
  <si>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</si>
  <si>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</si>
  <si>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</si>
  <si>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</si>
  <si>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</si>
  <si>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</si>
  <si>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</si>
  <si>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</si>
  <si>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</si>
  <si>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</si>
  <si>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</si>
  <si>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</si>
  <si>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</si>
  <si>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</si>
  <si>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</si>
  <si>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</si>
  <si>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</si>
  <si>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</si>
  <si>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</si>
  <si>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</si>
  <si>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</si>
  <si>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</si>
  <si>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</si>
  <si>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</si>
  <si>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</si>
  <si>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</si>
  <si>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</si>
  <si>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</si>
  <si>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</si>
  <si>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</si>
  <si>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</si>
  <si>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</si>
  <si>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</si>
  <si>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</si>
  <si>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</si>
  <si>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</si>
  <si>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</si>
  <si>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</si>
  <si>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</si>
  <si>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</si>
  <si>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</si>
  <si>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</si>
  <si>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</si>
  <si>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</si>
  <si>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</si>
  <si>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</si>
  <si>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</si>
  <si>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</si>
  <si>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</si>
  <si>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</si>
  <si>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</si>
  <si>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</si>
  <si>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</si>
  <si>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</si>
  <si>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</si>
  <si>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</si>
  <si>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</si>
  <si>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</si>
  <si>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</si>
  <si>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</si>
  <si>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</si>
  <si>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</si>
  <si>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</si>
  <si>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</si>
  <si>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</si>
  <si>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</si>
  <si>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</si>
  <si>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</si>
  <si>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</si>
  <si>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</si>
  <si>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</si>
  <si>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</si>
  <si>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</si>
  <si>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</si>
  <si>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</si>
  <si>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</si>
  <si>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</si>
  <si>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</si>
  <si>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</si>
  <si>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</si>
  <si>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</si>
  <si>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</si>
  <si>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</si>
  <si>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</si>
  <si>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</si>
  <si>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</si>
  <si>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</si>
  <si>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</si>
  <si>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</si>
  <si>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</si>
  <si>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</si>
  <si>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</si>
  <si>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</si>
  <si>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</si>
  <si>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</si>
  <si>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</si>
  <si>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</si>
  <si>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</si>
  <si>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</si>
  <si>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</si>
  <si>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</si>
  <si>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</si>
  <si>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</si>
  <si>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</si>
  <si>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</si>
  <si>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</si>
  <si>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</si>
  <si>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</si>
  <si>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</si>
  <si>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</si>
  <si>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</si>
  <si>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</si>
  <si>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</si>
  <si>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</si>
  <si>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</si>
  <si>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</si>
  <si>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</si>
  <si>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</si>
  <si>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</si>
  <si>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</si>
  <si>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</si>
  <si>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</si>
  <si>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</si>
  <si>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</si>
  <si>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</si>
  <si>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</si>
  <si>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</si>
  <si>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</si>
  <si>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</si>
  <si>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</si>
  <si>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</si>
  <si>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</si>
  <si>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</si>
  <si>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</si>
  <si>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</si>
  <si>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</si>
  <si>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</si>
  <si>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</si>
  <si>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</si>
  <si>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</si>
  <si>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</si>
  <si>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</si>
  <si>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</si>
  <si>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</si>
  <si>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</si>
  <si>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</si>
  <si>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</si>
  <si>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</si>
  <si>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</si>
  <si>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</si>
  <si>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</si>
  <si>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</si>
  <si>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</si>
  <si>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</si>
  <si>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</si>
  <si>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</si>
  <si>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</si>
  <si>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</si>
  <si>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</si>
  <si>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</si>
  <si>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</si>
  <si>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</si>
  <si>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</si>
  <si>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</si>
  <si>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</si>
  <si>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</si>
  <si>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</si>
  <si>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</si>
  <si>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</si>
  <si>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</si>
  <si>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</si>
  <si>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</si>
  <si>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</si>
  <si>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</si>
  <si>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</si>
  <si>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</si>
  <si>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</si>
  <si>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</si>
  <si>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</si>
  <si>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</si>
  <si>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</si>
  <si>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</si>
  <si>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</si>
  <si>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</si>
  <si>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</si>
  <si>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</si>
  <si>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</si>
  <si>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</si>
  <si>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</si>
  <si>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</si>
  <si>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</si>
  <si>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</si>
  <si>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</si>
  <si>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</si>
  <si>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</si>
  <si>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</si>
  <si>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</si>
  <si>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</si>
  <si>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</si>
  <si>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</si>
  <si>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</si>
  <si>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</si>
  <si>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</si>
  <si>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</si>
  <si>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</si>
  <si>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</si>
  <si>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</si>
  <si>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</si>
  <si>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</si>
  <si>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</si>
  <si>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</si>
  <si>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</si>
  <si>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</si>
  <si>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</si>
  <si>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</si>
  <si>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</si>
  <si>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</si>
  <si>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</si>
  <si>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</si>
  <si>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</si>
  <si>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</si>
  <si>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</si>
  <si>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</si>
  <si>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</si>
  <si>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</si>
  <si>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</si>
  <si>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</si>
  <si>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</si>
  <si>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</si>
  <si>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</si>
  <si>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</si>
  <si>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</si>
  <si>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</si>
  <si>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</si>
  <si>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</si>
  <si>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</si>
  <si>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</si>
  <si>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</si>
  <si>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</si>
  <si>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</si>
  <si>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</si>
  <si>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</si>
  <si>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</si>
  <si>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</si>
  <si>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</si>
  <si>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</si>
  <si>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</si>
  <si>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</si>
  <si>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</si>
  <si>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</si>
  <si>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</si>
  <si>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</si>
  <si>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</si>
  <si>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</si>
  <si>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</si>
  <si>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</si>
  <si>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</si>
  <si>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</si>
  <si>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</si>
  <si>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</si>
  <si>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</si>
  <si>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</si>
  <si>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</si>
  <si>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</si>
  <si>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</si>
  <si>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</si>
  <si>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</si>
  <si>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</si>
  <si>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</si>
  <si>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</si>
  <si>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</si>
  <si>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</si>
  <si>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</si>
  <si>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</si>
  <si>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</si>
  <si>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</si>
  <si>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</si>
  <si>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</si>
  <si>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</si>
  <si>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</si>
  <si>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</si>
  <si>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</si>
  <si>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</si>
  <si>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</si>
  <si>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</si>
  <si>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</si>
  <si>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</si>
  <si>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</si>
  <si>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</si>
  <si>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</si>
  <si>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</si>
  <si>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</si>
  <si>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</si>
  <si>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</si>
  <si>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</si>
  <si>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</si>
  <si>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</si>
  <si>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</si>
  <si>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</si>
  <si>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</si>
  <si>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</si>
  <si>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</si>
  <si>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</si>
  <si>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</si>
  <si>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</si>
  <si>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</si>
  <si>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</si>
  <si>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</si>
  <si>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</si>
  <si>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</si>
  <si>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</si>
  <si>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</si>
  <si>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</si>
  <si>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</si>
  <si>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</si>
  <si>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</si>
  <si>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</si>
  <si>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</si>
  <si>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</si>
  <si>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</si>
  <si>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</si>
  <si>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</si>
  <si>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</si>
  <si>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</si>
  <si>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</si>
  <si>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</si>
  <si>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</si>
  <si>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</si>
  <si>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</si>
  <si>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</si>
  <si>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</si>
  <si>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</si>
  <si>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</si>
  <si>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</si>
  <si>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</si>
  <si>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</si>
  <si>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</si>
  <si>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</si>
  <si>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</si>
  <si>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</si>
  <si>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</si>
  <si>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</si>
  <si>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</si>
  <si>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</si>
  <si>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</si>
  <si>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</si>
  <si>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</si>
  <si>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</si>
  <si>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</si>
  <si>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</si>
  <si>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</si>
  <si>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</si>
  <si>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</si>
  <si>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</si>
  <si>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</si>
  <si>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</si>
  <si>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</si>
  <si>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</si>
  <si>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</si>
  <si>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</si>
  <si>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</si>
  <si>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</si>
  <si>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</si>
  <si>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</si>
  <si>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</si>
  <si>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</si>
  <si>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</si>
  <si>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</si>
  <si>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</si>
  <si>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</si>
  <si>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</si>
  <si>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</si>
  <si>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</si>
  <si>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</si>
  <si>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</si>
  <si>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</si>
  <si>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</si>
  <si>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</si>
  <si>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</si>
  <si>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</si>
  <si>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</si>
  <si>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</si>
  <si>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</si>
  <si>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</si>
  <si>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</si>
  <si>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</si>
  <si>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</si>
  <si>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</si>
  <si>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</si>
  <si>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</si>
  <si>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</si>
  <si>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</si>
  <si>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</si>
  <si>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</si>
  <si>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</si>
  <si>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</si>
  <si>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</si>
  <si>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</si>
  <si>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</si>
  <si>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</si>
  <si>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</si>
  <si>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</si>
  <si>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</si>
  <si>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</si>
  <si>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</si>
  <si>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</si>
  <si>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</si>
  <si>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</si>
  <si>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</si>
  <si>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</si>
  <si>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</si>
  <si>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</si>
  <si>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</si>
  <si>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</si>
  <si>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</si>
  <si>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</si>
  <si>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</si>
  <si>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</si>
  <si>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</si>
  <si>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</si>
  <si>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</si>
  <si>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</si>
  <si>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</si>
  <si>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</si>
  <si>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</si>
  <si>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</si>
  <si>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</si>
  <si>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</si>
  <si>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</si>
  <si>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</si>
  <si>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</si>
  <si>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</si>
  <si>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</si>
  <si>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</si>
  <si>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</si>
  <si>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</si>
  <si>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</si>
  <si>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</si>
  <si>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</si>
  <si>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</si>
  <si>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</si>
  <si>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</si>
  <si>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</si>
  <si>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</si>
  <si>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</si>
  <si>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</si>
  <si>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</si>
  <si>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</si>
  <si>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</si>
  <si>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</si>
  <si>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</si>
  <si>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</si>
  <si>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</si>
  <si>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</si>
  <si>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</si>
  <si>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</si>
  <si>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</si>
  <si>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</si>
  <si>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</si>
  <si>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</si>
  <si>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</si>
  <si>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</si>
  <si>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</si>
  <si>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</si>
  <si>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</si>
  <si>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</si>
  <si>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</si>
  <si>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</si>
  <si>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</si>
  <si>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</si>
  <si>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</si>
  <si>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</si>
  <si>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</si>
  <si>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</si>
  <si>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</si>
  <si>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</si>
  <si>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</si>
  <si>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</si>
  <si>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</si>
  <si>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</si>
  <si>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</si>
  <si>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</si>
  <si>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</si>
  <si>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</si>
  <si>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</si>
  <si>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</si>
  <si>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</si>
  <si>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</si>
  <si>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</si>
  <si>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</si>
  <si>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</si>
  <si>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</si>
  <si>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</si>
  <si>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</si>
  <si>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</si>
  <si>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</si>
  <si>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</si>
  <si>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</si>
  <si>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</si>
  <si>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</si>
  <si>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</si>
  <si>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</si>
  <si>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</si>
  <si>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</si>
  <si>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</si>
  <si>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</si>
  <si>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</si>
  <si>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</si>
  <si>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</si>
  <si>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</si>
  <si>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</si>
  <si>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</si>
  <si>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</si>
  <si>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</si>
  <si>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</si>
  <si>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</si>
  <si>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</si>
  <si>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</si>
  <si>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</si>
  <si>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</si>
  <si>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</si>
  <si>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</si>
  <si>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</si>
  <si>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</si>
  <si>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</si>
  <si>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</si>
  <si>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</si>
  <si>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</si>
  <si>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</si>
  <si>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</si>
  <si>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</si>
  <si>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</si>
  <si>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</si>
  <si>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</si>
  <si>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</si>
  <si>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</si>
  <si>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</si>
  <si>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</si>
  <si>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</si>
  <si>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</si>
  <si>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</si>
  <si>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</si>
  <si>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</si>
  <si>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</si>
  <si>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</si>
  <si>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</si>
  <si>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</si>
  <si>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</si>
  <si>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</si>
  <si>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</si>
  <si>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</si>
  <si>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</si>
  <si>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</si>
  <si>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</si>
  <si>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</si>
  <si>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</si>
  <si>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</si>
  <si>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</si>
  <si>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</si>
  <si>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</si>
  <si>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</si>
  <si>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</si>
  <si>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</si>
  <si>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</si>
  <si>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</si>
  <si>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</si>
  <si>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</si>
  <si>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</si>
  <si>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</si>
  <si>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</si>
  <si>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</si>
  <si>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</si>
  <si>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</si>
  <si>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</si>
  <si>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</si>
  <si>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</si>
  <si>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</si>
  <si>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</si>
  <si>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</si>
  <si>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</si>
  <si>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</si>
  <si>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</si>
  <si>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</si>
  <si>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</si>
  <si>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</si>
  <si>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</si>
  <si>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</si>
  <si>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</si>
  <si>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</si>
  <si>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</si>
  <si>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</si>
  <si>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</si>
  <si>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</si>
  <si>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</si>
  <si>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</si>
  <si>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</si>
  <si>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</si>
  <si>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</si>
  <si>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</si>
  <si>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</si>
  <si>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</si>
  <si>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</si>
  <si>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</si>
  <si>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</si>
  <si>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</si>
  <si>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</si>
  <si>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</si>
  <si>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</si>
  <si>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</si>
  <si>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</si>
  <si>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</si>
  <si>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</si>
  <si>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</si>
  <si>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</si>
  <si>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</si>
  <si>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</si>
  <si>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</si>
  <si>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</si>
  <si>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</si>
  <si>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</si>
  <si>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</si>
  <si>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</si>
  <si>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</si>
  <si>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</si>
  <si>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</si>
  <si>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</si>
  <si>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</si>
  <si>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</si>
  <si>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</si>
  <si>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</si>
  <si>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</si>
  <si>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</si>
  <si>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</si>
  <si>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</si>
  <si>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</si>
  <si>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</si>
  <si>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</si>
  <si>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</si>
  <si>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</si>
  <si>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</si>
  <si>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</si>
  <si>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</si>
  <si>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</si>
  <si>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</si>
  <si>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</si>
  <si>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</si>
  <si>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</si>
  <si>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</si>
  <si>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</si>
  <si>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</si>
  <si>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</si>
  <si>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</si>
  <si>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</si>
  <si>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</si>
  <si>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</si>
  <si>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</si>
  <si>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</si>
  <si>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</si>
  <si>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</si>
  <si>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</si>
  <si>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</si>
  <si>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</si>
  <si>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</si>
  <si>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</si>
  <si>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</si>
  <si>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</si>
  <si>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</si>
  <si>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</si>
  <si>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</si>
  <si>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</si>
  <si>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</si>
  <si>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</si>
  <si>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</si>
  <si>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</si>
  <si>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</si>
  <si>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</si>
  <si>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</si>
  <si>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</si>
  <si>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</si>
  <si>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</si>
  <si>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</si>
  <si>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</si>
  <si>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</si>
  <si>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</si>
  <si>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</si>
  <si>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</si>
  <si>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</si>
  <si>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</si>
  <si>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</si>
  <si>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</si>
  <si>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</si>
  <si>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</si>
  <si>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</si>
  <si>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</si>
  <si>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</si>
  <si>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</si>
  <si>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</si>
  <si>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</si>
  <si>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</si>
  <si>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</si>
  <si>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</si>
  <si>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</si>
  <si>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</si>
  <si>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</si>
  <si>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</si>
  <si>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</si>
  <si>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</si>
  <si>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</si>
  <si>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</si>
  <si>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</si>
  <si>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</si>
  <si>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</si>
  <si>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</si>
  <si>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</si>
  <si>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</si>
  <si>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</si>
  <si>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</si>
  <si>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</si>
  <si>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</si>
  <si>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</si>
  <si>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</si>
  <si>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</si>
  <si>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</si>
  <si>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</si>
  <si>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</si>
  <si>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</si>
  <si>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</si>
  <si>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</si>
  <si>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</si>
  <si>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</si>
  <si>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</si>
  <si>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</si>
  <si>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</si>
  <si>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</si>
  <si>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</si>
  <si>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</si>
  <si>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</si>
  <si>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</si>
  <si>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</si>
  <si>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</si>
  <si>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</si>
  <si>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</si>
  <si>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</si>
  <si>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</si>
  <si>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</si>
  <si>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</si>
  <si>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</si>
  <si>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</si>
  <si>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</si>
  <si>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</si>
  <si>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</si>
  <si>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</si>
  <si>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</si>
  <si>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</si>
  <si>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</si>
  <si>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</si>
  <si>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</si>
  <si>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</si>
  <si>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</si>
  <si>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</si>
  <si>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</si>
  <si>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</si>
  <si>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</si>
  <si>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</si>
  <si>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</si>
  <si>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</si>
  <si>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</si>
  <si>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</si>
  <si>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</si>
  <si>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</si>
  <si>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</si>
  <si>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</si>
  <si>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</si>
  <si>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</si>
  <si>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</si>
  <si>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</si>
  <si>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</si>
  <si>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</si>
  <si>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</si>
  <si>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</si>
  <si>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</si>
  <si>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</si>
  <si>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</si>
  <si>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</si>
  <si>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</si>
  <si>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</si>
  <si>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</si>
  <si>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</si>
  <si>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</si>
  <si>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</si>
  <si>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</si>
  <si>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</si>
  <si>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</si>
  <si>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</si>
  <si>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</si>
  <si>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</si>
  <si>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</si>
  <si>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</si>
  <si>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</si>
  <si>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</si>
  <si>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</si>
  <si>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</si>
  <si>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</si>
  <si>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</si>
  <si>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</si>
  <si>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</si>
  <si>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</si>
  <si>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</si>
  <si>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</si>
  <si>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</si>
  <si>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</si>
  <si>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</si>
  <si>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</si>
  <si>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</si>
  <si>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</si>
  <si>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</si>
  <si>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</si>
  <si>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</si>
  <si>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</si>
  <si>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</si>
  <si>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</si>
  <si>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</si>
  <si>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</si>
  <si>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</si>
  <si>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</si>
  <si>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</si>
  <si>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</si>
  <si>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</si>
  <si>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</si>
  <si>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</si>
  <si>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</si>
  <si>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</si>
  <si>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</si>
  <si>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</si>
  <si>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</si>
  <si>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</si>
  <si>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</si>
  <si>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</si>
  <si>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</si>
  <si>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</si>
  <si>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</si>
  <si>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</si>
  <si>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</si>
  <si>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</si>
  <si>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</si>
  <si>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</si>
  <si>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</si>
  <si>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</si>
  <si>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</si>
  <si>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</si>
  <si>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</si>
  <si>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</si>
  <si>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</si>
  <si>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</si>
  <si>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</si>
  <si>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</si>
  <si>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</si>
  <si>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</si>
  <si>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</si>
  <si>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</si>
  <si>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</si>
  <si>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</si>
  <si>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</si>
  <si>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</si>
  <si>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</si>
  <si>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</si>
  <si>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</si>
  <si>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</si>
  <si>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</si>
  <si>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</si>
  <si>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</si>
  <si>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</si>
  <si>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</si>
  <si>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</si>
  <si>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</si>
  <si>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</si>
  <si>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</si>
  <si>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</si>
  <si>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</si>
  <si>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</si>
  <si>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</si>
  <si>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</si>
  <si>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</si>
  <si>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</si>
  <si>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</si>
  <si>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</si>
  <si>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</si>
  <si>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</si>
  <si>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</si>
  <si>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</si>
  <si>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</si>
  <si>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</si>
  <si>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</si>
  <si>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</si>
  <si>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</si>
  <si>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</si>
  <si>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</si>
  <si>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</si>
  <si>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</si>
  <si>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</si>
  <si>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</si>
  <si>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</si>
  <si>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</si>
  <si>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</si>
  <si>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</si>
  <si>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</si>
  <si>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</si>
  <si>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</si>
  <si>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</si>
  <si>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</si>
  <si>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</si>
  <si>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</si>
  <si>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</si>
  <si>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</si>
  <si>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</si>
  <si>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</si>
  <si>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</si>
  <si>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</si>
  <si>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</si>
  <si>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</si>
  <si>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</si>
  <si>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</si>
  <si>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</si>
  <si>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</si>
  <si>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</si>
  <si>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</si>
  <si>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</si>
  <si>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</si>
  <si>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</si>
  <si>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</si>
  <si>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</si>
  <si>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</si>
  <si>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</si>
  <si>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</si>
  <si>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</si>
  <si>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</si>
  <si>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</si>
  <si>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</si>
  <si>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</si>
  <si>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</si>
  <si>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</si>
  <si>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</si>
  <si>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</si>
  <si>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</si>
  <si>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</si>
  <si>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</si>
  <si>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</si>
  <si>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</si>
  <si>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</si>
  <si>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</si>
  <si>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</si>
  <si>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</si>
  <si>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</si>
  <si>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</si>
  <si>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</si>
  <si>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</si>
  <si>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</si>
  <si>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</si>
  <si>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</si>
  <si>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</si>
  <si>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</si>
  <si>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</si>
  <si>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</si>
  <si>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</si>
  <si>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</si>
  <si>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</si>
  <si>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</si>
  <si>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</si>
  <si>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</si>
  <si>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</si>
  <si>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</si>
  <si>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</si>
  <si>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</si>
  <si>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</si>
  <si>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</si>
  <si>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</si>
  <si>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</si>
  <si>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</si>
  <si>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</si>
  <si>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</si>
  <si>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</si>
  <si>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</si>
  <si>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</si>
  <si>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</si>
  <si>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</si>
  <si>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</si>
  <si>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</si>
  <si>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</si>
  <si>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</si>
  <si>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</si>
  <si>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</si>
  <si>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</si>
  <si>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</si>
  <si>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</si>
  <si>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</si>
  <si>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</si>
  <si>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</si>
  <si>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</si>
  <si>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</si>
  <si>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</si>
  <si>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</si>
  <si>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</si>
  <si>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</si>
  <si>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</si>
  <si>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</si>
  <si>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</si>
  <si>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</si>
  <si>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</si>
  <si>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</si>
  <si>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</si>
  <si>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</si>
  <si>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</si>
  <si>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</si>
  <si>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</si>
  <si>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</si>
  <si>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</si>
  <si>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</si>
  <si>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</si>
  <si>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</si>
  <si>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</si>
  <si>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</si>
  <si>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</si>
  <si>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</si>
  <si>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</si>
  <si>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</si>
  <si>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</si>
  <si>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</si>
  <si>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</si>
  <si>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</si>
  <si>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</si>
  <si>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</si>
  <si>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</si>
  <si>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</si>
  <si>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</si>
  <si>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</si>
  <si>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</si>
  <si>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</si>
  <si>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</si>
  <si>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</si>
  <si>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</si>
  <si>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</si>
  <si>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</si>
  <si>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</si>
  <si>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</si>
  <si>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</si>
  <si>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</si>
  <si>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</si>
  <si>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</si>
  <si>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</si>
  <si>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</si>
  <si>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</si>
  <si>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</si>
  <si>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</si>
  <si>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</si>
  <si>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</si>
  <si>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</si>
  <si>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</si>
  <si>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</si>
  <si>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</si>
  <si>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</si>
  <si>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</si>
  <si>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</si>
  <si>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</si>
  <si>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</si>
  <si>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</si>
  <si>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</si>
  <si>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</si>
  <si>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</si>
  <si>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</si>
  <si>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</si>
  <si>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</si>
  <si>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</si>
  <si>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</si>
  <si>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</si>
  <si>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</si>
  <si>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</si>
  <si>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</si>
  <si>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</si>
  <si>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</si>
  <si>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</si>
  <si>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</si>
  <si>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</si>
  <si>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</si>
  <si>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</si>
  <si>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</si>
  <si>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</si>
  <si>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</si>
  <si>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</si>
  <si>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</si>
  <si>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</si>
  <si>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</si>
  <si>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</si>
  <si>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</si>
  <si>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</si>
  <si>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</si>
  <si>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</si>
  <si>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</si>
  <si>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</si>
  <si>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</si>
  <si>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</si>
  <si>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</si>
  <si>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</si>
  <si>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</si>
  <si>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</si>
  <si>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</si>
  <si>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</si>
  <si>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</si>
  <si>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</si>
  <si>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</si>
  <si>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</si>
  <si>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</si>
  <si>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</si>
  <si>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</si>
  <si>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</si>
  <si>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</si>
  <si>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</si>
  <si>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</si>
  <si>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</si>
  <si>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</si>
  <si>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</si>
  <si>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</si>
  <si>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</si>
  <si>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</si>
  <si>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</si>
  <si>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</si>
  <si>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</si>
  <si>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</si>
  <si>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</si>
  <si>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</si>
  <si>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</si>
  <si>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</si>
  <si>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</si>
  <si>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</si>
  <si>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</si>
  <si>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</si>
  <si>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</si>
  <si>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</si>
  <si>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</si>
  <si>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</si>
  <si>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</si>
  <si>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</si>
  <si>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</si>
  <si>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</si>
  <si>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</si>
  <si>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</si>
  <si>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</si>
  <si>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</si>
  <si>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</si>
  <si>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</si>
  <si>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</si>
  <si>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</si>
  <si>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</si>
  <si>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</si>
  <si>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</si>
  <si>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</si>
  <si>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</si>
  <si>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</si>
  <si>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</si>
  <si>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</si>
  <si>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</si>
  <si>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</si>
  <si>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</si>
  <si>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</si>
  <si>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</si>
  <si>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</si>
  <si>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</si>
  <si>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</si>
  <si>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</si>
  <si>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</si>
  <si>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</si>
  <si>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</si>
  <si>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</si>
  <si>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</si>
  <si>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</si>
  <si>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</si>
  <si>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</si>
  <si>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</si>
  <si>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</si>
  <si>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</si>
  <si>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</si>
  <si>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</si>
  <si>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</si>
  <si>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</si>
  <si>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</si>
  <si>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</si>
  <si>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</si>
  <si>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</si>
  <si>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</si>
  <si>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</si>
  <si>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</si>
  <si>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</si>
  <si>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</si>
  <si>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</si>
  <si>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</si>
  <si>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</si>
  <si>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</si>
  <si>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</si>
  <si>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</si>
  <si>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</si>
  <si>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</si>
  <si>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</si>
  <si>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</si>
  <si>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</si>
  <si>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</si>
  <si>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</si>
  <si>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</si>
  <si>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</si>
  <si>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</si>
  <si>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</si>
  <si>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</si>
  <si>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</si>
  <si>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</si>
  <si>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</si>
  <si>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</si>
  <si>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</si>
  <si>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</si>
  <si>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</si>
  <si>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</si>
  <si>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</si>
  <si>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</si>
  <si>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</si>
  <si>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</si>
  <si>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</si>
  <si>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</si>
  <si>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</si>
  <si>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</si>
  <si>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</si>
  <si>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</si>
  <si>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</si>
  <si>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</si>
  <si>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</si>
  <si>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</si>
  <si>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</si>
  <si>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</si>
  <si>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</si>
  <si>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</si>
  <si>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</si>
  <si>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</si>
  <si>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</si>
  <si>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</si>
  <si>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</si>
  <si>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</si>
  <si>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</si>
  <si>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</si>
  <si>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</si>
  <si>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</si>
  <si>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</si>
  <si>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</si>
  <si>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</si>
  <si>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</si>
  <si>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</si>
  <si>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</si>
  <si>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</si>
  <si>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</si>
  <si>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</si>
  <si>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</si>
  <si>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</si>
  <si>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</si>
  <si>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</si>
  <si>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</si>
  <si>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</si>
  <si>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</si>
  <si>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</si>
  <si>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</si>
  <si>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</si>
  <si>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</si>
  <si>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</si>
  <si>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</si>
  <si>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</si>
  <si>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</si>
  <si>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</si>
  <si>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</si>
  <si>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</si>
  <si>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</si>
  <si>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</si>
  <si>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</si>
  <si>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</si>
  <si>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</si>
  <si>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</si>
  <si>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</si>
  <si>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</si>
  <si>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</si>
  <si>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</si>
  <si>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</si>
  <si>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</si>
  <si>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</si>
  <si>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</si>
  <si>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</si>
  <si>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</si>
  <si>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</si>
  <si>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</si>
  <si>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</si>
  <si>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</si>
  <si>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</si>
  <si>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</si>
  <si>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</si>
  <si>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</si>
  <si>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</si>
  <si>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</si>
  <si>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</si>
  <si>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</si>
  <si>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</si>
  <si>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</si>
  <si>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</si>
  <si>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</si>
  <si>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</si>
  <si>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</si>
  <si>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</si>
  <si>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</si>
  <si>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</si>
  <si>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</si>
  <si>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</si>
  <si>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</si>
  <si>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</si>
  <si>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</si>
  <si>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</si>
  <si>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</si>
  <si>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</si>
  <si>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</si>
  <si>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</si>
  <si>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</si>
  <si>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</si>
  <si>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</si>
  <si>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</si>
  <si>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</si>
  <si>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</si>
  <si>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</si>
  <si>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</si>
  <si>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</si>
  <si>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</si>
  <si>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</si>
  <si>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</si>
  <si>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</si>
  <si>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</si>
  <si>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</si>
  <si>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</si>
  <si>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</si>
  <si>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</si>
  <si>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</si>
  <si>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</si>
  <si>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</si>
  <si>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</si>
  <si>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</si>
  <si>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</si>
  <si>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</si>
  <si>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</si>
  <si>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</si>
  <si>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</si>
  <si>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</si>
  <si>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</si>
  <si>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</si>
  <si>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</si>
  <si>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</si>
  <si>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</si>
  <si>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</si>
  <si>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</si>
  <si>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</si>
  <si>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</si>
  <si>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</si>
  <si>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</si>
  <si>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</si>
  <si>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</si>
  <si>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</si>
  <si>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</si>
  <si>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</si>
  <si>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</si>
  <si>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</si>
  <si>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</si>
  <si>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</si>
  <si>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</si>
  <si>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</si>
  <si>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</si>
  <si>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</si>
  <si>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</si>
  <si>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</si>
  <si>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</si>
  <si>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</si>
  <si>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</si>
  <si>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</si>
  <si>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</si>
  <si>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</si>
  <si>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</si>
  <si>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</si>
  <si>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</si>
  <si>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</si>
  <si>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</si>
  <si>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</si>
  <si>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</si>
  <si>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</si>
  <si>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</si>
  <si>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</si>
  <si>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</si>
  <si>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</si>
  <si>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</si>
  <si>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</si>
  <si>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</si>
  <si>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</si>
  <si>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</si>
  <si>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</si>
  <si>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</si>
  <si>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</si>
  <si>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</si>
  <si>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</si>
  <si>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</si>
  <si>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</si>
  <si>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</si>
  <si>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</si>
  <si>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</si>
  <si>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</si>
  <si>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</si>
  <si>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</si>
  <si>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</si>
  <si>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</si>
  <si>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</si>
  <si>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</si>
  <si>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</si>
  <si>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</si>
  <si>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</si>
  <si>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</si>
  <si>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</si>
  <si>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</si>
  <si>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</si>
  <si>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</si>
  <si>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</si>
  <si>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</si>
  <si>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</si>
  <si>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</si>
  <si>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</si>
  <si>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</si>
  <si>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</si>
  <si>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</si>
  <si>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</si>
  <si>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</si>
  <si>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</si>
  <si>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</si>
  <si>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</si>
  <si>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</si>
  <si>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</si>
  <si>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</si>
  <si>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</si>
  <si>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</si>
  <si>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</si>
  <si>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</si>
  <si>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</si>
  <si>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</si>
  <si>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</si>
  <si>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</si>
  <si>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</si>
  <si>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</si>
  <si>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</si>
  <si>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</si>
  <si>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</si>
  <si>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</si>
  <si>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</si>
  <si>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</si>
  <si>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</si>
  <si>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</si>
  <si>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</si>
  <si>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</si>
  <si>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</si>
  <si>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</si>
  <si>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</si>
  <si>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</si>
  <si>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</si>
  <si>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</si>
  <si>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</si>
  <si>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</si>
  <si>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</si>
  <si>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</si>
  <si>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</si>
  <si>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</si>
  <si>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</si>
  <si>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</si>
  <si>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</si>
  <si>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</si>
  <si>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</si>
  <si>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</si>
  <si>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</si>
  <si>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</si>
  <si>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</si>
  <si>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</si>
  <si>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</si>
  <si>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</si>
  <si>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</si>
  <si>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</si>
  <si>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</si>
  <si>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</si>
  <si>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</si>
  <si>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</si>
  <si>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</si>
  <si>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</si>
  <si>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</si>
  <si>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</si>
  <si>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</si>
  <si>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</si>
  <si>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</si>
  <si>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</si>
  <si>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</si>
  <si>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</si>
  <si>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</si>
  <si>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</si>
  <si>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</si>
  <si>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</si>
  <si>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</si>
  <si>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</si>
  <si>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</si>
  <si>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</si>
  <si>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</si>
  <si>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</si>
  <si>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</si>
  <si>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</si>
  <si>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</si>
  <si>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</si>
  <si>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</si>
  <si>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</si>
  <si>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</si>
  <si>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</si>
  <si>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</si>
  <si>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</si>
  <si>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</si>
  <si>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</si>
  <si>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</si>
  <si>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</si>
  <si>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</si>
  <si>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</si>
  <si>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</si>
  <si>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</si>
  <si>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</si>
  <si>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</si>
  <si>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</si>
  <si>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</si>
  <si>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</si>
  <si>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</si>
  <si>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</si>
  <si>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</si>
  <si>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</si>
  <si>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</si>
  <si>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</si>
  <si>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</si>
  <si>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</si>
  <si>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</si>
  <si>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</si>
  <si>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</si>
  <si>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</si>
  <si>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</si>
  <si>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</si>
  <si>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</si>
  <si>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</si>
  <si>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</si>
  <si>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</si>
  <si>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</si>
  <si>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</si>
  <si>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</si>
  <si>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</si>
  <si>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</si>
  <si>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</si>
  <si>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</si>
  <si>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</si>
  <si>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</si>
  <si>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</si>
  <si>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</si>
  <si>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</si>
  <si>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</si>
  <si>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</si>
  <si>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</si>
  <si>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</si>
  <si>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</si>
  <si>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</si>
  <si>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</si>
  <si>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</si>
  <si>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</si>
  <si>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</si>
  <si>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</si>
  <si>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</si>
  <si>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</si>
  <si>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</si>
  <si>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</si>
  <si>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</si>
  <si>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</si>
  <si>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</si>
  <si>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</si>
  <si>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</si>
  <si>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</si>
  <si>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</si>
  <si>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</si>
  <si>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</si>
  <si>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</si>
  <si>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</si>
  <si>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</si>
  <si>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</si>
  <si>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</si>
  <si>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</si>
  <si>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</si>
  <si>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</si>
  <si>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</si>
  <si>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</si>
  <si>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</si>
  <si>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</si>
  <si>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</si>
  <si>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</si>
  <si>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</si>
  <si>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</si>
  <si>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</si>
  <si>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</si>
  <si>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</si>
  <si>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</si>
  <si>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</si>
  <si>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</si>
  <si>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</si>
  <si>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</si>
  <si>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</si>
  <si>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</si>
  <si>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</si>
  <si>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</si>
  <si>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</si>
  <si>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</si>
  <si>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</si>
  <si>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</si>
  <si>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</si>
  <si>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</si>
  <si>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</si>
  <si>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</si>
  <si>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</si>
  <si>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</si>
  <si>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</si>
  <si>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</si>
  <si>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</si>
  <si>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</si>
  <si>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</si>
  <si>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</si>
  <si>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</si>
  <si>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</si>
  <si>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</si>
  <si>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</si>
  <si>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</si>
  <si>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</si>
  <si>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</si>
  <si>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</si>
  <si>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</si>
  <si>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</si>
  <si>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</si>
  <si>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</si>
  <si>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</si>
  <si>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</si>
  <si>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</si>
  <si>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</si>
  <si>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</si>
  <si>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</si>
  <si>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</si>
  <si>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</si>
  <si>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</si>
  <si>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</si>
  <si>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</si>
  <si>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</si>
  <si>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</si>
  <si>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</si>
  <si>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</si>
  <si>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</si>
  <si>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</si>
  <si>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</si>
  <si>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</si>
  <si>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</si>
  <si>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</si>
  <si>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</si>
  <si>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</si>
  <si>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</si>
  <si>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</si>
  <si>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</si>
  <si>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</si>
  <si>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</si>
  <si>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</si>
  <si>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</si>
  <si>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</si>
  <si>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</si>
  <si>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</si>
  <si>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</si>
  <si>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</si>
  <si>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</si>
  <si>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</si>
  <si>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</si>
  <si>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</si>
  <si>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</si>
  <si>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</si>
  <si>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</si>
  <si>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</si>
  <si>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</si>
  <si>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</si>
  <si>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</si>
  <si>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</si>
  <si>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</si>
  <si>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</si>
  <si>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</si>
  <si>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</si>
  <si>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</si>
  <si>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</si>
  <si>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</si>
  <si>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</si>
  <si>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</si>
  <si>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</si>
  <si>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</si>
  <si>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</si>
  <si>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</si>
  <si>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</si>
  <si>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</si>
  <si>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</si>
  <si>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</si>
  <si>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</si>
  <si>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</si>
  <si>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</si>
  <si>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</si>
  <si>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</si>
  <si>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</si>
  <si>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</si>
  <si>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</si>
  <si>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</si>
  <si>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</si>
  <si>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</si>
  <si>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</si>
  <si>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</si>
  <si>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</si>
  <si>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</si>
  <si>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</si>
  <si>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</si>
  <si>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</si>
  <si>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</si>
  <si>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</si>
  <si>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</si>
  <si>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</si>
  <si>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</si>
  <si>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</si>
  <si>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</si>
  <si>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</si>
  <si>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</si>
  <si>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</si>
  <si>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</si>
  <si>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</si>
  <si>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</si>
  <si>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</si>
  <si>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</si>
  <si>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</si>
  <si>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</si>
  <si>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</si>
  <si>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</si>
  <si>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</si>
  <si>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</si>
  <si>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</si>
  <si>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</si>
  <si>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</si>
  <si>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</si>
  <si>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</si>
  <si>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</si>
  <si>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</si>
  <si>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</si>
  <si>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</si>
  <si>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</si>
  <si>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</si>
  <si>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</si>
  <si>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</si>
  <si>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</si>
  <si>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</si>
  <si>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</si>
  <si>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</si>
  <si>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</si>
  <si>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</si>
  <si>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</si>
  <si>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</si>
  <si>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</si>
  <si>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</si>
  <si>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</si>
  <si>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</si>
  <si>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</si>
  <si>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</si>
  <si>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</si>
  <si>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</si>
  <si>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</si>
  <si>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</si>
  <si>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</si>
  <si>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</si>
  <si>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</si>
  <si>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</si>
  <si>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</si>
  <si>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</si>
  <si>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</si>
  <si>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</si>
  <si>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</si>
  <si>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</si>
  <si>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</si>
  <si>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</si>
  <si>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</si>
  <si>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</si>
  <si>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</si>
  <si>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</si>
  <si>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</si>
  <si>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</si>
  <si>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</si>
  <si>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</si>
  <si>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</si>
  <si>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</si>
  <si>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</si>
  <si>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</si>
  <si>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</si>
  <si>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</si>
  <si>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</si>
  <si>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</si>
  <si>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</si>
  <si>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</si>
  <si>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</si>
  <si>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</si>
  <si>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</si>
  <si>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</si>
  <si>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</si>
  <si>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</si>
  <si>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</si>
  <si>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</si>
  <si>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</si>
  <si>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</si>
  <si>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</si>
  <si>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</si>
  <si>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</si>
  <si>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</si>
  <si>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</si>
  <si>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</si>
  <si>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</si>
  <si>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</si>
  <si>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</si>
  <si>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</si>
  <si>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</si>
  <si>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</si>
  <si>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</si>
  <si>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</si>
  <si>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</si>
  <si>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</si>
  <si>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</si>
  <si>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</si>
  <si>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</si>
  <si>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</si>
  <si>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</si>
  <si>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</si>
  <si>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</si>
  <si>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</si>
  <si>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</si>
  <si>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</si>
  <si>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</si>
  <si>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</si>
  <si>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</si>
  <si>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</si>
  <si>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</si>
  <si>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</si>
  <si>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</si>
  <si>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</si>
  <si>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</si>
  <si>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</si>
  <si>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</si>
  <si>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</si>
  <si>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</si>
  <si>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</si>
  <si>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</si>
  <si>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</si>
  <si>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</si>
  <si>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</si>
  <si>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</si>
  <si>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</si>
  <si>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</si>
  <si>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</si>
  <si>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</si>
  <si>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</si>
  <si>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</si>
  <si>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</si>
  <si>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</si>
  <si>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</si>
  <si>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</si>
  <si>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</si>
  <si>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</si>
  <si>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</si>
  <si>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</si>
  <si>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</si>
  <si>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</si>
  <si>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</si>
  <si>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</si>
  <si>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</si>
  <si>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</si>
  <si>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</si>
  <si>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</si>
  <si>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</si>
  <si>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</si>
  <si>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</si>
  <si>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</si>
  <si>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</si>
  <si>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</si>
  <si>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</si>
  <si>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</si>
  <si>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</si>
  <si>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</si>
  <si>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</si>
  <si>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</si>
  <si>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</si>
  <si>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</si>
  <si>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</si>
  <si>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</si>
  <si>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</si>
  <si>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</si>
  <si>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</si>
  <si>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</si>
  <si>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</si>
  <si>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</si>
  <si>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</si>
  <si>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</si>
  <si>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</si>
  <si>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</si>
  <si>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</si>
  <si>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</si>
  <si>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</si>
  <si>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</si>
  <si>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</si>
  <si>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</si>
  <si>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</si>
  <si>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</si>
  <si>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</si>
  <si>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</si>
  <si>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</si>
  <si>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</si>
  <si>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</si>
  <si>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</si>
  <si>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</si>
  <si>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</si>
  <si>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</si>
  <si>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</si>
  <si>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</si>
  <si>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</si>
  <si>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</si>
  <si>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</si>
  <si>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</si>
  <si>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</si>
  <si>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</si>
  <si>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</si>
  <si>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</si>
  <si>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</si>
  <si>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</si>
  <si>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</si>
  <si>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</si>
  <si>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</si>
  <si>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</si>
  <si>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</si>
  <si>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</si>
  <si>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</si>
  <si>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</si>
  <si>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</si>
  <si>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</si>
  <si>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</si>
  <si>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</si>
  <si>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</si>
  <si>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</si>
  <si>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</si>
  <si>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</si>
  <si>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</si>
  <si>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</si>
  <si>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</si>
  <si>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</si>
  <si>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</si>
  <si>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</si>
  <si>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</si>
  <si>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</si>
  <si>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</si>
  <si>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</si>
  <si>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</si>
  <si>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</si>
  <si>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</si>
  <si>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</si>
  <si>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</si>
  <si>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</si>
  <si>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</si>
  <si>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</si>
  <si>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</si>
  <si>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</si>
  <si>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</si>
  <si>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</si>
  <si>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</si>
  <si>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</si>
  <si>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</si>
  <si>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</si>
  <si>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</si>
  <si>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</si>
  <si>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</si>
  <si>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</si>
  <si>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</si>
  <si>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</si>
  <si>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</si>
  <si>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</si>
  <si>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</si>
  <si>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</si>
  <si>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</si>
  <si>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</si>
  <si>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</si>
  <si>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</si>
  <si>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</si>
  <si>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</si>
  <si>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</si>
  <si>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</si>
  <si>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</si>
  <si>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</si>
  <si>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</si>
  <si>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</si>
  <si>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</si>
  <si>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</si>
  <si>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</si>
  <si>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</si>
  <si>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</si>
  <si>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</si>
  <si>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</si>
  <si>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</si>
  <si>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</si>
  <si>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</si>
  <si>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</si>
  <si>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</si>
  <si>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</si>
  <si>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</si>
  <si>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</si>
  <si>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</si>
  <si>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</si>
  <si>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</si>
  <si>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</si>
  <si>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</si>
  <si>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</si>
  <si>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</si>
  <si>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</si>
  <si>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</si>
  <si>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</si>
  <si>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</si>
  <si>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</si>
  <si>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</si>
  <si>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</si>
  <si>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</si>
  <si>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</si>
  <si>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</si>
  <si>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</si>
  <si>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</si>
  <si>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</si>
  <si>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</si>
  <si>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</si>
  <si>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</si>
  <si>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</si>
  <si>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</si>
  <si>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</si>
  <si>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</si>
  <si>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</si>
  <si>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</si>
  <si>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</si>
  <si>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</si>
  <si>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</si>
  <si>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</si>
  <si>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</si>
  <si>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</si>
  <si>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</si>
  <si>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</si>
  <si>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</si>
  <si>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</si>
  <si>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</si>
  <si>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</si>
  <si>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</si>
  <si>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</si>
  <si>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</si>
  <si>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</si>
  <si>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</si>
  <si>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</si>
  <si>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</si>
  <si>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</si>
  <si>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</si>
  <si>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</si>
  <si>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</si>
  <si>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</si>
  <si>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</si>
  <si>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</si>
  <si>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</si>
  <si>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</si>
  <si>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</si>
  <si>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</si>
  <si>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</si>
  <si>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</si>
  <si>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</si>
  <si>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</si>
  <si>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</si>
  <si>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</si>
  <si>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</si>
  <si>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</si>
  <si>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</si>
  <si>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</si>
  <si>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</si>
  <si>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</si>
  <si>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</si>
  <si>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</si>
  <si>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</si>
  <si>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</si>
  <si>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</si>
  <si>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</si>
  <si>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</si>
  <si>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</si>
  <si>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</si>
  <si>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</si>
  <si>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</si>
  <si>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</si>
  <si>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</si>
  <si>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</si>
  <si>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</si>
  <si>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</si>
  <si>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</si>
  <si>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</si>
  <si>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</si>
  <si>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</si>
  <si>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</si>
  <si>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</si>
  <si>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</si>
  <si>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</si>
  <si>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</si>
  <si>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</si>
  <si>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</si>
  <si>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</si>
  <si>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</si>
  <si>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</si>
  <si>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</si>
  <si>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</si>
  <si>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</si>
  <si>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</si>
  <si>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</si>
  <si>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</si>
  <si>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</si>
  <si>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</si>
  <si>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</si>
  <si>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</si>
  <si>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</si>
  <si>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</si>
  <si>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</si>
  <si>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</si>
  <si>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</si>
  <si>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</si>
  <si>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</si>
  <si>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</si>
  <si>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</si>
  <si>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</si>
  <si>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</si>
  <si>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</si>
  <si>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</si>
  <si>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</si>
  <si>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</si>
  <si>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</si>
  <si>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</si>
  <si>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</si>
  <si>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</si>
  <si>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</si>
  <si>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</si>
  <si>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</si>
  <si>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</si>
  <si>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</si>
  <si>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</si>
  <si>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</si>
  <si>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</si>
  <si>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</si>
  <si>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</si>
  <si>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</si>
  <si>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</si>
  <si>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</si>
  <si>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</si>
  <si>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</si>
  <si>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</si>
  <si>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</si>
  <si>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</si>
  <si>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</si>
  <si>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</si>
  <si>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</si>
  <si>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</si>
  <si>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</si>
  <si>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</si>
  <si>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</si>
  <si>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</si>
  <si>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</si>
  <si>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</si>
  <si>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</si>
  <si>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</si>
  <si>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</si>
  <si>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</si>
  <si>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</si>
  <si>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</si>
  <si>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</si>
  <si>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</si>
  <si>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</si>
  <si>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</si>
  <si>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</si>
  <si>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</si>
  <si>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</si>
  <si>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</si>
  <si>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</si>
  <si>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</si>
  <si>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</si>
  <si>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</si>
  <si>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</si>
  <si>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</si>
  <si>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</si>
  <si>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</si>
  <si>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</si>
  <si>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</si>
  <si>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</si>
  <si>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</si>
  <si>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</si>
  <si>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</si>
  <si>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</si>
  <si>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</si>
  <si>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</si>
  <si>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</si>
  <si>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</si>
  <si>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</si>
  <si>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</si>
  <si>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</si>
  <si>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</si>
  <si>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</si>
  <si>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</si>
  <si>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</si>
  <si>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</si>
  <si>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</si>
  <si>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</si>
  <si>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</si>
  <si>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</si>
  <si>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</si>
  <si>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</si>
  <si>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</si>
  <si>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</si>
  <si>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</si>
  <si>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</si>
  <si>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</si>
  <si>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</si>
  <si>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</si>
  <si>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</si>
  <si>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</si>
  <si>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</si>
  <si>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</si>
  <si>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</si>
  <si>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</si>
  <si>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</si>
  <si>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</si>
  <si>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</si>
  <si>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</si>
  <si>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</si>
  <si>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</si>
  <si>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</si>
  <si>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</si>
  <si>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</si>
  <si>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</si>
  <si>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</si>
  <si>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</si>
  <si>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</si>
  <si>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</si>
  <si>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</si>
  <si>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</si>
  <si>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</si>
  <si>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</si>
  <si>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</si>
  <si>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</si>
  <si>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</si>
  <si>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</si>
  <si>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</si>
  <si>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</si>
  <si>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</si>
  <si>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</si>
  <si>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</si>
  <si>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</si>
  <si>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</si>
  <si>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</si>
  <si>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</si>
  <si>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</si>
  <si>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</si>
  <si>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</si>
  <si>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</si>
  <si>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</si>
  <si>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</si>
  <si>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</si>
  <si>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</si>
  <si>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</si>
  <si>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</si>
  <si>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</si>
  <si>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</si>
  <si>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</si>
  <si>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</si>
  <si>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</si>
  <si>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</si>
  <si>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</si>
  <si>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</si>
  <si>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</si>
  <si>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</si>
  <si>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</si>
  <si>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</si>
  <si>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</si>
  <si>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</si>
  <si>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</si>
  <si>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</si>
  <si>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</si>
  <si>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</si>
  <si>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</si>
  <si>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</si>
  <si>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</si>
  <si>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</si>
  <si>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</si>
  <si>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</si>
  <si>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</si>
  <si>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</si>
  <si>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</si>
  <si>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</si>
  <si>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</si>
  <si>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</si>
  <si>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</si>
  <si>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</si>
  <si>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</si>
  <si>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</si>
  <si>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</si>
  <si>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</si>
  <si>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</si>
  <si>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</si>
  <si>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</si>
  <si>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</si>
  <si>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</si>
  <si>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</si>
  <si>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</si>
  <si>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</si>
  <si>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</si>
  <si>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</si>
  <si>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</si>
  <si>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</si>
  <si>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</si>
  <si>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</si>
  <si>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</si>
  <si>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</si>
  <si>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</si>
  <si>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</si>
  <si>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</si>
  <si>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</si>
  <si>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</si>
  <si>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</si>
  <si>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</si>
  <si>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</si>
  <si>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</si>
  <si>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</si>
  <si>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</si>
  <si>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</si>
  <si>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</si>
  <si>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</si>
  <si>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</si>
  <si>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</si>
  <si>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</si>
  <si>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</si>
  <si>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</si>
  <si>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</si>
  <si>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</si>
  <si>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</si>
  <si>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</si>
  <si>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</si>
  <si>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</si>
  <si>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</si>
  <si>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</si>
  <si>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</si>
  <si>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</si>
  <si>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</si>
  <si>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</si>
  <si>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</si>
  <si>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</si>
  <si>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</si>
  <si>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</si>
  <si>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</si>
  <si>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</si>
  <si>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</si>
  <si>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</si>
  <si>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</si>
  <si>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</si>
  <si>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</si>
  <si>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</si>
  <si>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</si>
  <si>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</si>
  <si>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</si>
  <si>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</si>
  <si>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</si>
  <si>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</si>
  <si>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</si>
  <si>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</si>
  <si>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</si>
  <si>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</si>
  <si>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</si>
  <si>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</si>
  <si>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</si>
  <si>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</si>
  <si>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</si>
  <si>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</si>
  <si>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</si>
  <si>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</si>
  <si>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</si>
  <si>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</si>
  <si>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</si>
  <si>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</si>
  <si>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</si>
  <si>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</si>
  <si>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</si>
  <si>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</si>
  <si>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</si>
  <si>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</si>
  <si>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</si>
  <si>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</si>
  <si>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</si>
  <si>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</si>
  <si>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</si>
  <si>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</si>
  <si>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</si>
  <si>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</si>
  <si>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</si>
  <si>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</si>
  <si>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</si>
  <si>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</si>
  <si>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</si>
  <si>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</si>
  <si>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</si>
  <si>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</si>
  <si>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</si>
  <si>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</si>
  <si>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</si>
  <si>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</si>
  <si>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</si>
  <si>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</si>
  <si>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</si>
  <si>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</si>
  <si>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</si>
  <si>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</si>
  <si>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</si>
  <si>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</si>
  <si>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</si>
  <si>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</si>
  <si>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</si>
  <si>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</si>
  <si>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</si>
  <si>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</si>
  <si>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</si>
  <si>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</si>
  <si>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</si>
  <si>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</si>
  <si>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</si>
  <si>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</si>
  <si>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</si>
  <si>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</si>
  <si>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</si>
  <si>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</si>
  <si>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</si>
  <si>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</si>
  <si>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</si>
  <si>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</si>
  <si>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</si>
  <si>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</si>
  <si>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</si>
  <si>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</si>
  <si>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</si>
  <si>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</si>
  <si>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</si>
  <si>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</si>
  <si>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</si>
  <si>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</si>
  <si>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</si>
  <si>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</si>
  <si>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</si>
  <si>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</si>
  <si>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</si>
  <si>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</si>
  <si>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</si>
  <si>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</si>
  <si>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</si>
  <si>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</si>
  <si>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</si>
  <si>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</si>
  <si>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</si>
  <si>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</si>
  <si>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</si>
  <si>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</si>
  <si>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</si>
  <si>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</si>
  <si>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</si>
  <si>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</si>
  <si>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</si>
  <si>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</si>
  <si>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</si>
  <si>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</si>
  <si>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</si>
  <si>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</si>
  <si>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</si>
  <si>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</si>
  <si>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</si>
  <si>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</si>
  <si>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</si>
  <si>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</si>
  <si>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</si>
  <si>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</si>
  <si>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</si>
  <si>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</si>
  <si>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</si>
  <si>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</si>
  <si>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</si>
  <si>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</si>
  <si>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</si>
  <si>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</si>
  <si>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</si>
  <si>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</si>
  <si>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</si>
  <si>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</si>
  <si>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</si>
  <si>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</si>
  <si>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</si>
  <si>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</si>
  <si>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</si>
  <si>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</si>
  <si>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</si>
  <si>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</si>
  <si>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</si>
  <si>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</si>
  <si>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</si>
  <si>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</si>
  <si>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</si>
  <si>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</si>
  <si>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</si>
  <si>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</si>
  <si>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</si>
  <si>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</si>
  <si>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</si>
  <si>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</si>
  <si>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</si>
  <si>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</si>
  <si>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</si>
  <si>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</si>
  <si>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</si>
  <si>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</si>
  <si>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</si>
  <si>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</si>
  <si>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</si>
  <si>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</si>
  <si>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</si>
  <si>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</si>
  <si>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</si>
  <si>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</si>
  <si>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</si>
  <si>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</si>
  <si>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</si>
  <si>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</si>
  <si>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</si>
  <si>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</si>
  <si>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</si>
  <si>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</si>
  <si>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</si>
  <si>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</si>
  <si>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</si>
  <si>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</si>
  <si>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</si>
  <si>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</si>
  <si>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</si>
  <si>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</si>
  <si>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</si>
  <si>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</si>
  <si>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</si>
  <si>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</si>
  <si>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</si>
  <si>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</si>
  <si>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</si>
  <si>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</si>
  <si>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</si>
  <si>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</si>
  <si>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</si>
  <si>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</si>
  <si>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</si>
  <si>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</si>
  <si>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</si>
  <si>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</si>
  <si>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</si>
  <si>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</si>
  <si>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</si>
  <si>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</si>
  <si>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</si>
  <si>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</si>
  <si>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</si>
  <si>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</si>
  <si>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</si>
  <si>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</si>
  <si>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</si>
  <si>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</si>
  <si>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</si>
  <si>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</si>
  <si>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</si>
  <si>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</si>
  <si>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</si>
  <si>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</si>
  <si>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</si>
  <si>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</si>
  <si>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</si>
  <si>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</si>
  <si>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</si>
  <si>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</si>
  <si>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</si>
  <si>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</si>
  <si>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</si>
  <si>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</si>
  <si>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</si>
  <si>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</si>
  <si>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</si>
  <si>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</si>
  <si>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</si>
  <si>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</si>
  <si>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</si>
  <si>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</si>
  <si>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</si>
  <si>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</si>
  <si>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</si>
  <si>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</si>
  <si>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</si>
  <si>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</si>
  <si>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</si>
  <si>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</si>
  <si>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</si>
  <si>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</si>
  <si>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</si>
  <si>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</si>
  <si>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</si>
  <si>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</si>
  <si>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</si>
  <si>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</si>
  <si>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</si>
  <si>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</si>
  <si>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</si>
  <si>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</si>
  <si>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</si>
  <si>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</si>
  <si>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</si>
  <si>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</si>
  <si>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</si>
  <si>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</si>
  <si>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</si>
  <si>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</si>
  <si>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</si>
  <si>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</si>
  <si>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</si>
  <si>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</si>
  <si>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</si>
  <si>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</si>
  <si>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</si>
  <si>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</si>
  <si>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</si>
  <si>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</si>
  <si>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</si>
  <si>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</si>
  <si>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</si>
  <si>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</si>
  <si>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</si>
  <si>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</si>
  <si>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</si>
  <si>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</si>
  <si>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</si>
  <si>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</si>
  <si>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</si>
  <si>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</si>
  <si>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</si>
  <si>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</si>
  <si>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</si>
  <si>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</si>
  <si>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</si>
  <si>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</si>
  <si>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</si>
  <si>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</si>
  <si>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</si>
  <si>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</si>
  <si>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</si>
  <si>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</si>
  <si>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</si>
  <si>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</si>
  <si>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</si>
  <si>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</si>
  <si>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</si>
  <si>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</si>
  <si>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</si>
  <si>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</si>
  <si>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</si>
  <si>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</si>
  <si>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</si>
  <si>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</si>
  <si>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</si>
  <si>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</si>
  <si>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</si>
  <si>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</si>
  <si>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</si>
  <si>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</si>
  <si>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</si>
  <si>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</si>
  <si>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</si>
  <si>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</si>
  <si>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</si>
  <si>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</si>
  <si>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</si>
  <si>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</si>
  <si>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</si>
  <si>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</si>
  <si>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</si>
  <si>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</si>
  <si>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</si>
  <si>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</si>
  <si>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</si>
  <si>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</si>
  <si>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</si>
  <si>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</si>
  <si>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</si>
  <si>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</si>
  <si>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</si>
  <si>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</si>
  <si>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</si>
  <si>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</si>
  <si>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</si>
  <si>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</si>
  <si>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</si>
  <si>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</si>
  <si>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</si>
  <si>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</si>
  <si>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</si>
  <si>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</si>
  <si>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</si>
  <si>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</si>
  <si>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</si>
  <si>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</si>
  <si>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</si>
  <si>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</si>
  <si>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</si>
  <si>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</si>
  <si>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</si>
  <si>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</si>
  <si>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</si>
  <si>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</si>
  <si>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</si>
  <si>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</si>
  <si>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</si>
  <si>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</si>
  <si>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</si>
  <si>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</si>
  <si>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</si>
  <si>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</si>
  <si>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</si>
  <si>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</si>
  <si>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</si>
  <si>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</si>
  <si>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</si>
  <si>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</si>
  <si>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</si>
  <si>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</si>
  <si>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</si>
  <si>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</si>
  <si>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</si>
  <si>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</si>
  <si>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</si>
  <si>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</si>
  <si>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</si>
  <si>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</si>
  <si>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</si>
  <si>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</si>
  <si>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</si>
  <si>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</si>
  <si>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</si>
  <si>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</si>
  <si>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</si>
  <si>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</si>
  <si>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</si>
  <si>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</si>
  <si>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</si>
  <si>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</si>
  <si>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</si>
  <si>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</si>
  <si>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</si>
  <si>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</si>
  <si>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</si>
  <si>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</si>
  <si>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</si>
  <si>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</si>
  <si>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</si>
  <si>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</si>
  <si>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</si>
  <si>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</si>
  <si>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</si>
  <si>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</si>
  <si>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</si>
  <si>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</si>
  <si>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</si>
  <si>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</si>
  <si>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</si>
  <si>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</si>
  <si>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</si>
  <si>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</si>
  <si>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</si>
  <si>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</si>
  <si>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</si>
  <si>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</si>
  <si>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</si>
  <si>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</si>
  <si>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</si>
  <si>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</si>
  <si>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</si>
  <si>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</si>
  <si>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</si>
  <si>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</si>
  <si>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</si>
  <si>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</si>
  <si>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</si>
  <si>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</si>
  <si>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</si>
  <si>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</si>
  <si>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</si>
  <si>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</si>
  <si>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</si>
  <si>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</si>
  <si>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</si>
  <si>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</si>
  <si>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</si>
  <si>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</si>
  <si>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</si>
  <si>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</si>
  <si>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</si>
  <si>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</si>
  <si>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</si>
  <si>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</si>
  <si>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</si>
  <si>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</si>
  <si>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</si>
  <si>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</si>
  <si>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</si>
  <si>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</si>
  <si>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</si>
  <si>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</si>
  <si>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</si>
  <si>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</si>
  <si>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</si>
  <si>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</si>
  <si>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</si>
  <si>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</si>
  <si>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</si>
  <si>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</si>
  <si>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</si>
  <si>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</si>
  <si>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</si>
  <si>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</si>
  <si>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</si>
  <si>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</si>
  <si>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</si>
  <si>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</si>
  <si>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</si>
  <si>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</si>
  <si>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</si>
  <si>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</si>
  <si>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</si>
  <si>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</si>
  <si>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</si>
  <si>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</si>
  <si>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</si>
  <si>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</si>
  <si>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</si>
  <si>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</si>
  <si>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</si>
  <si>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</si>
  <si>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</si>
  <si>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</si>
  <si>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</si>
  <si>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</si>
  <si>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</si>
  <si>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</si>
  <si>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</si>
  <si>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</si>
  <si>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</si>
  <si>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</si>
  <si>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</si>
  <si>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</si>
  <si>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</si>
  <si>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</si>
  <si>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</si>
  <si>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</si>
  <si>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</si>
  <si>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</si>
  <si>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</si>
  <si>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</si>
  <si>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</si>
  <si>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</si>
  <si>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</si>
  <si>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</si>
  <si>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</si>
  <si>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</si>
  <si>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</si>
  <si>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</si>
  <si>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</si>
  <si>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</si>
  <si>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</si>
  <si>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</si>
  <si>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</si>
  <si>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</si>
  <si>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</si>
  <si>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</si>
  <si>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</si>
  <si>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</si>
  <si>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</si>
  <si>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</si>
  <si>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</si>
  <si>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</si>
  <si>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</si>
  <si>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</si>
  <si>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</si>
  <si>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</si>
  <si>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</si>
  <si>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</si>
  <si>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</si>
  <si>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</si>
  <si>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</si>
  <si>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</si>
  <si>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</si>
  <si>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</si>
  <si>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</si>
  <si>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</si>
  <si>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</si>
  <si>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</si>
  <si>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</si>
  <si>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</si>
  <si>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</si>
  <si>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</si>
  <si>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</si>
  <si>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</si>
  <si>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</si>
  <si>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</si>
  <si>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</si>
  <si>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</si>
  <si>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</si>
  <si>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</si>
  <si>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</si>
  <si>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</si>
  <si>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</si>
  <si>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</si>
  <si>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</si>
  <si>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</si>
  <si>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</si>
  <si>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</si>
  <si>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</si>
  <si>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</si>
  <si>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</si>
  <si>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</si>
  <si>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</si>
  <si>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</si>
  <si>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</si>
  <si>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</si>
  <si>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</si>
  <si>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</si>
  <si>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</si>
  <si>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</si>
  <si>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</si>
  <si>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</si>
  <si>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</si>
  <si>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</si>
  <si>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</si>
  <si>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</si>
  <si>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</si>
  <si>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</si>
  <si>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</si>
  <si>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</si>
  <si>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</si>
  <si>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</si>
  <si>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</si>
  <si>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</si>
  <si>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</si>
  <si>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</si>
  <si>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</si>
  <si>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</si>
  <si>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</si>
  <si>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</si>
  <si>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</si>
  <si>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</si>
  <si>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</si>
  <si>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</si>
  <si>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</si>
  <si>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</si>
  <si>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</si>
  <si>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</si>
  <si>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</si>
  <si>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</si>
  <si>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</si>
  <si>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</si>
  <si>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</si>
  <si>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</si>
  <si>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</si>
  <si>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</si>
  <si>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</si>
  <si>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</si>
  <si>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</si>
  <si>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</si>
  <si>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</si>
  <si>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</si>
  <si>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</si>
  <si>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</si>
  <si>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</si>
  <si>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</si>
  <si>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</si>
  <si>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</si>
  <si>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</si>
  <si>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</si>
  <si>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</si>
  <si>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</si>
  <si>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</si>
  <si>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</si>
  <si>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</si>
  <si>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</si>
  <si>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</si>
  <si>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</si>
  <si>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</si>
  <si>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</si>
  <si>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</si>
  <si>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</si>
  <si>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</si>
  <si>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</si>
  <si>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</si>
  <si>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</si>
  <si>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</si>
  <si>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</si>
  <si>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</si>
  <si>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</si>
  <si>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</si>
  <si>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</si>
  <si>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</si>
  <si>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</si>
  <si>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</si>
  <si>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</si>
  <si>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</si>
  <si>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</si>
  <si>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</si>
  <si>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</si>
  <si>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</si>
  <si>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</si>
  <si>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</si>
  <si>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</si>
  <si>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</si>
  <si>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</si>
  <si>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</si>
  <si>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</si>
  <si>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</si>
  <si>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</si>
  <si>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</si>
  <si>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</si>
  <si>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</si>
  <si>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</si>
  <si>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</si>
  <si>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</si>
  <si>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</si>
  <si>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</si>
  <si>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</si>
  <si>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</si>
  <si>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</si>
  <si>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</si>
  <si>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</si>
  <si>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</si>
  <si>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</si>
  <si>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</si>
  <si>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</si>
  <si>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</si>
  <si>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</si>
  <si>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</si>
  <si>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</si>
  <si>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</si>
  <si>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</si>
  <si>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</si>
  <si>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</si>
  <si>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</si>
  <si>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</si>
  <si>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</si>
  <si>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</si>
  <si>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</si>
  <si>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</si>
  <si>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</si>
  <si>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</si>
  <si>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</si>
  <si>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</si>
  <si>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</si>
  <si>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</si>
  <si>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</si>
  <si>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</si>
  <si>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</si>
  <si>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</si>
  <si>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</si>
  <si>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</si>
  <si>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</si>
  <si>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</si>
  <si>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</si>
  <si>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</si>
  <si>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</si>
  <si>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</si>
  <si>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</si>
  <si>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</si>
  <si>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</si>
  <si>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</si>
  <si>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</si>
  <si>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</si>
  <si>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</si>
  <si>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</si>
  <si>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</si>
  <si>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</si>
  <si>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</si>
  <si>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</si>
  <si>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</si>
  <si>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</si>
  <si>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</si>
  <si>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</si>
  <si>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</si>
  <si>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</si>
  <si>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</si>
  <si>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</si>
  <si>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</si>
  <si>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</si>
  <si>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</si>
  <si>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</si>
  <si>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</si>
  <si>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</si>
  <si>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</si>
  <si>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</si>
  <si>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</si>
  <si>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</si>
  <si>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</si>
  <si>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</si>
  <si>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</si>
  <si>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</si>
  <si>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</si>
  <si>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</si>
  <si>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</si>
  <si>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</si>
  <si>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</si>
  <si>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</si>
  <si>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</si>
  <si>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</si>
  <si>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</si>
  <si>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</si>
  <si>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</si>
  <si>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</si>
  <si>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</si>
  <si>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</si>
  <si>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</si>
  <si>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</si>
  <si>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</si>
  <si>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</si>
  <si>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</si>
  <si>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</si>
  <si>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</si>
  <si>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</si>
  <si>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</si>
  <si>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</si>
  <si>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</si>
  <si>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</si>
  <si>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</si>
  <si>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</si>
  <si>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</si>
  <si>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</si>
  <si>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</si>
  <si>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</si>
  <si>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</si>
  <si>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</si>
  <si>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</si>
  <si>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</si>
  <si>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</si>
  <si>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</si>
  <si>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</si>
  <si>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</si>
  <si>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</si>
  <si>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</si>
  <si>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</si>
  <si>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</si>
  <si>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</si>
  <si>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</si>
  <si>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</si>
  <si>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</si>
  <si>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</si>
  <si>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</si>
  <si>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</si>
  <si>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</si>
  <si>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</si>
  <si>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</si>
  <si>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</si>
  <si>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</si>
  <si>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</si>
  <si>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</si>
  <si>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</si>
  <si>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</si>
  <si>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</si>
  <si>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</si>
  <si>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</si>
  <si>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</si>
  <si>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</si>
  <si>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</si>
  <si>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</si>
  <si>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</si>
  <si>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</si>
  <si>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</si>
  <si>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</si>
  <si>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</si>
  <si>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</si>
  <si>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</si>
  <si>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</si>
  <si>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</si>
  <si>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</si>
  <si>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</si>
  <si>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</si>
  <si>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</si>
  <si>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</si>
  <si>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</si>
  <si>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</si>
  <si>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</si>
  <si>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</si>
  <si>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</si>
  <si>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</si>
  <si>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</si>
  <si>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</si>
  <si>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</si>
  <si>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</si>
  <si>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</si>
  <si>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</si>
  <si>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</si>
  <si>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</si>
  <si>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</si>
  <si>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</si>
  <si>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</si>
  <si>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</si>
  <si>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</si>
  <si>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</si>
  <si>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</si>
  <si>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</si>
  <si>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</si>
  <si>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</si>
  <si>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</si>
  <si>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</si>
  <si>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</si>
  <si>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</si>
  <si>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</si>
  <si>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</si>
  <si>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</si>
  <si>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</si>
  <si>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</si>
  <si>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</si>
  <si>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</si>
  <si>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</si>
  <si>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</si>
  <si>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</si>
  <si>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</si>
  <si>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</si>
  <si>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</si>
  <si>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</si>
  <si>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</si>
  <si>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</si>
  <si>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</si>
  <si>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</si>
  <si>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</si>
  <si>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</si>
  <si>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</si>
  <si>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</si>
  <si>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</si>
  <si>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</si>
  <si>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</si>
  <si>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</si>
  <si>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</si>
  <si>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</si>
  <si>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</si>
  <si>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</si>
  <si>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</si>
  <si>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</si>
  <si>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</si>
  <si>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</si>
  <si>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</si>
  <si>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</si>
  <si>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</si>
  <si>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</si>
  <si>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</si>
  <si>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</si>
  <si>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</si>
  <si>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</si>
  <si>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</si>
  <si>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</si>
  <si>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</si>
  <si>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</si>
  <si>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</si>
  <si>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</si>
  <si>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</si>
  <si>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</si>
  <si>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</si>
  <si>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</si>
  <si>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</si>
  <si>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</si>
  <si>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</si>
  <si>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</si>
  <si>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</si>
  <si>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</si>
  <si>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</si>
  <si>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</si>
  <si>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</si>
  <si>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</si>
  <si>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</si>
  <si>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</si>
  <si>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</si>
  <si>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</si>
  <si>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</si>
  <si>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</si>
  <si>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</si>
  <si>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</si>
  <si>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</si>
  <si>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</si>
  <si>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</si>
  <si>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</si>
  <si>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</si>
  <si>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</si>
  <si>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</si>
  <si>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</si>
  <si>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</si>
  <si>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</si>
  <si>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</si>
  <si>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</si>
  <si>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</si>
  <si>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</si>
  <si>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</si>
  <si>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</si>
  <si>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</si>
  <si>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</si>
  <si>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</si>
  <si>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</si>
  <si>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</si>
  <si>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</si>
  <si>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</si>
  <si>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</si>
  <si>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</si>
  <si>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</si>
  <si>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</si>
  <si>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</si>
  <si>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</si>
  <si>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</si>
  <si>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</si>
  <si>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</si>
  <si>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</si>
  <si>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</si>
  <si>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</si>
  <si>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</si>
  <si>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</si>
  <si>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</si>
  <si>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</si>
  <si>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</si>
  <si>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</si>
  <si>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</si>
  <si>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</si>
  <si>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</si>
  <si>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</si>
  <si>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</si>
  <si>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</si>
  <si>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</si>
  <si>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</si>
  <si>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</si>
  <si>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</si>
  <si>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</si>
  <si>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</si>
  <si>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</si>
  <si>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</si>
  <si>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</si>
  <si>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</si>
  <si>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</si>
  <si>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</si>
  <si>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</si>
  <si>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</si>
  <si>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</si>
  <si>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</si>
  <si>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</si>
  <si>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</si>
  <si>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</si>
  <si>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</si>
  <si>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</si>
  <si>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</si>
  <si>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</si>
  <si>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</si>
  <si>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</si>
  <si>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</si>
  <si>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</si>
  <si>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</si>
  <si>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</si>
  <si>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</si>
  <si>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</si>
  <si>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</si>
  <si>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</si>
  <si>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</si>
  <si>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</si>
  <si>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</si>
  <si>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</si>
  <si>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</si>
  <si>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</si>
  <si>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</si>
  <si>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</si>
  <si>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</si>
  <si>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</si>
  <si>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</si>
  <si>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</si>
  <si>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</si>
  <si>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</si>
  <si>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</si>
  <si>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</si>
  <si>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</si>
  <si>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</si>
  <si>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</si>
  <si>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</si>
  <si>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</si>
  <si>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</si>
  <si>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</si>
  <si>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</si>
  <si>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</si>
  <si>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</si>
  <si>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</si>
  <si>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</si>
  <si>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</si>
  <si>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</si>
  <si>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</si>
  <si>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</si>
  <si>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</si>
  <si>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</si>
  <si>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</si>
  <si>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</si>
  <si>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</si>
  <si>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</si>
  <si>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</si>
  <si>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</si>
  <si>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</si>
  <si>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</si>
  <si>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</si>
  <si>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</si>
  <si>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</si>
  <si>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</si>
  <si>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</si>
  <si>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</si>
  <si>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</si>
  <si>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</si>
  <si>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</si>
  <si>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</si>
  <si>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</si>
  <si>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</si>
  <si>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</si>
  <si>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</si>
  <si>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</si>
  <si>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</si>
  <si>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</si>
  <si>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</si>
  <si>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</si>
  <si>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</si>
  <si>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</si>
  <si>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</si>
  <si>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</si>
  <si>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</si>
  <si>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</si>
  <si>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</si>
  <si>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</si>
  <si>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</si>
  <si>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</si>
  <si>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</si>
  <si>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</si>
  <si>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</si>
  <si>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</si>
  <si>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</si>
  <si>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</si>
  <si>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</si>
  <si>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</si>
  <si>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</si>
  <si>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</si>
  <si>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</si>
  <si>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</si>
  <si>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</si>
  <si>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</si>
  <si>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</si>
  <si>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</si>
  <si>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</si>
  <si>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</si>
  <si>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</si>
  <si>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</si>
  <si>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</si>
  <si>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</si>
  <si>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</si>
  <si>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</si>
  <si>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</si>
  <si>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</si>
  <si>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</si>
  <si>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</si>
  <si>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</si>
  <si>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</si>
  <si>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</si>
  <si>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</si>
  <si>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</si>
  <si>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</si>
  <si>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</si>
  <si>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</si>
  <si>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</si>
  <si>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</si>
  <si>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</si>
  <si>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</si>
  <si>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</si>
  <si>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</si>
  <si>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</si>
  <si>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</si>
  <si>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</si>
  <si>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</si>
  <si>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</si>
  <si>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</si>
  <si>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</si>
  <si>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</si>
  <si>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</si>
  <si>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</si>
  <si>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</si>
  <si>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</si>
  <si>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</si>
  <si>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</si>
  <si>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</si>
  <si>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</si>
  <si>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</si>
  <si>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</si>
  <si>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</si>
  <si>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</si>
  <si>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</si>
  <si>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</si>
  <si>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</si>
  <si>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</si>
  <si>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</si>
  <si>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</si>
  <si>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</si>
  <si>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</si>
  <si>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</si>
  <si>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</si>
  <si>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</si>
  <si>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</si>
  <si>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</si>
  <si>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</si>
  <si>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</si>
  <si>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</si>
  <si>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</si>
  <si>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</si>
  <si>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</si>
  <si>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</si>
  <si>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</si>
  <si>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</si>
  <si>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</si>
  <si>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</si>
  <si>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</si>
  <si>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</si>
  <si>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</si>
  <si>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</si>
  <si>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</si>
  <si>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</si>
  <si>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</si>
  <si>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</si>
  <si>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</si>
  <si>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</si>
  <si>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</si>
  <si>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</si>
  <si>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</si>
  <si>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</si>
  <si>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</si>
  <si>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</si>
  <si>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</si>
  <si>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</si>
  <si>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</si>
  <si>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</si>
  <si>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</si>
  <si>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</si>
  <si>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</si>
  <si>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</si>
  <si>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</si>
  <si>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</si>
  <si>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</si>
  <si>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</si>
  <si>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</si>
  <si>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</si>
  <si>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</si>
  <si>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</si>
  <si>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</si>
  <si>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</si>
  <si>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</si>
  <si>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</si>
  <si>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</si>
  <si>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</si>
  <si>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</si>
  <si>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</si>
  <si>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</si>
  <si>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</si>
  <si>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</si>
  <si>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</si>
  <si>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</si>
  <si>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</si>
  <si>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</si>
  <si>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</si>
  <si>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</si>
  <si>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</si>
  <si>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</si>
  <si>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</si>
  <si>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</si>
  <si>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</si>
  <si>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</si>
  <si>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</si>
  <si>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</si>
  <si>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</si>
  <si>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</si>
  <si>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</si>
  <si>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</si>
  <si>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</si>
  <si>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</si>
  <si>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</si>
  <si>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</si>
  <si>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</si>
  <si>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</si>
  <si>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</si>
  <si>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</si>
  <si>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</si>
  <si>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</si>
  <si>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</si>
  <si>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</si>
  <si>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</si>
  <si>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</si>
  <si>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</si>
  <si>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</si>
  <si>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</si>
  <si>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</si>
  <si>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</si>
  <si>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</si>
  <si>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</si>
  <si>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</si>
  <si>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</si>
  <si>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</si>
  <si>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</si>
  <si>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</si>
  <si>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</si>
  <si>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</si>
  <si>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</si>
  <si>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</si>
  <si>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</si>
  <si>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</si>
  <si>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</si>
  <si>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</si>
  <si>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</si>
  <si>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</si>
  <si>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</si>
  <si>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</si>
  <si>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</si>
  <si>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</si>
  <si>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</si>
  <si>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</si>
  <si>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</si>
  <si>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</si>
  <si>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</si>
  <si>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</si>
  <si>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</si>
  <si>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</si>
  <si>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</si>
  <si>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</si>
  <si>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</si>
  <si>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</si>
  <si>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</si>
  <si>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</si>
  <si>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</si>
  <si>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</si>
  <si>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</si>
  <si>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</si>
  <si>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</si>
  <si>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</si>
  <si>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</si>
  <si>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</si>
  <si>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</si>
  <si>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</si>
  <si>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</si>
  <si>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</si>
  <si>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</si>
  <si>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</si>
  <si>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</si>
  <si>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</si>
  <si>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</si>
  <si>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</si>
  <si>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</si>
  <si>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</si>
  <si>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</si>
  <si>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</si>
  <si>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</si>
  <si>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</si>
  <si>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</si>
  <si>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</si>
  <si>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</si>
  <si>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</si>
  <si>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</si>
  <si>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</si>
  <si>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</si>
  <si>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</si>
  <si>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</si>
  <si>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</si>
  <si>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</si>
  <si>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</si>
  <si>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</si>
  <si>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</si>
  <si>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</si>
  <si>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</si>
  <si>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</si>
  <si>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</si>
  <si>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</si>
  <si>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</si>
  <si>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</si>
  <si>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</si>
  <si>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</si>
  <si>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</si>
  <si>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</si>
  <si>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</si>
  <si>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</si>
  <si>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</si>
  <si>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</si>
  <si>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</si>
  <si>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</si>
  <si>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</si>
  <si>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</si>
  <si>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</si>
  <si>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</si>
  <si>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</si>
  <si>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</si>
  <si>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</si>
  <si>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</si>
  <si>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</si>
  <si>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</si>
  <si>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</si>
  <si>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</si>
  <si>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</si>
  <si>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</si>
  <si>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</si>
  <si>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</si>
  <si>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</si>
  <si>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</si>
  <si>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</si>
  <si>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</si>
  <si>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</si>
  <si>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</si>
  <si>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</si>
  <si>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</si>
  <si>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</si>
  <si>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</si>
  <si>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</si>
  <si>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</si>
  <si>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</si>
  <si>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</si>
  <si>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</si>
  <si>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</si>
  <si>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</si>
  <si>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</si>
  <si>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</si>
  <si>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</si>
  <si>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</si>
  <si>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</si>
  <si>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</si>
  <si>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</si>
  <si>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</si>
  <si>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</si>
  <si>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</si>
  <si>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</si>
  <si>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</si>
  <si>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</si>
  <si>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</si>
  <si>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</si>
  <si>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</si>
  <si>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</si>
  <si>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</si>
  <si>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</si>
  <si>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</si>
  <si>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</si>
  <si>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</si>
  <si>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</si>
  <si>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</si>
  <si>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</si>
  <si>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</si>
  <si>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</si>
  <si>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</si>
  <si>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</si>
  <si>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</si>
  <si>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</si>
  <si>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</si>
  <si>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</si>
  <si>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</si>
  <si>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</si>
  <si>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</si>
  <si>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</si>
  <si>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</si>
  <si>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</si>
  <si>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</si>
  <si>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</si>
  <si>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</si>
  <si>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</si>
  <si>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</si>
  <si>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</si>
  <si>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</si>
  <si>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</si>
  <si>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</si>
  <si>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</si>
  <si>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</si>
  <si>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</si>
  <si>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</si>
  <si>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</si>
  <si>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</si>
  <si>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</si>
  <si>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</si>
  <si>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</si>
  <si>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</si>
  <si>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</si>
  <si>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</si>
  <si>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</si>
  <si>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</si>
  <si>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</si>
  <si>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</si>
  <si>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</si>
  <si>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</si>
  <si>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</si>
  <si>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</si>
  <si>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</si>
  <si>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</si>
  <si>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</si>
  <si>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</si>
  <si>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</si>
  <si>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</si>
  <si>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</si>
  <si>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</si>
  <si>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</si>
  <si>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</si>
  <si>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</si>
  <si>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</si>
  <si>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</si>
  <si>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</si>
  <si>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</si>
  <si>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</si>
  <si>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</si>
  <si>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</si>
  <si>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</si>
  <si>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</si>
  <si>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</si>
  <si>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</si>
  <si>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</si>
  <si>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</si>
  <si>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</si>
  <si>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</si>
  <si>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</si>
  <si>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</si>
  <si>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</si>
  <si>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</si>
  <si>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</si>
  <si>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</si>
  <si>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</si>
  <si>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</si>
  <si>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</si>
  <si>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</si>
  <si>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</si>
  <si>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</si>
  <si>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</si>
  <si>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</si>
  <si>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</si>
  <si>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</si>
  <si>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</si>
  <si>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</si>
  <si>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</si>
  <si>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</si>
  <si>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</si>
  <si>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</si>
  <si>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</si>
  <si>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</si>
  <si>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</si>
  <si>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</si>
  <si>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</si>
  <si>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</si>
  <si>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</si>
  <si>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</si>
  <si>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</si>
  <si>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</si>
  <si>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</si>
  <si>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</si>
  <si>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</si>
  <si>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</si>
  <si>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</si>
  <si>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</si>
  <si>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</si>
  <si>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</si>
  <si>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</si>
  <si>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</si>
  <si>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</si>
  <si>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</si>
  <si>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</si>
  <si>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</si>
  <si>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</si>
  <si>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</si>
  <si>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</si>
  <si>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</si>
  <si>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</si>
  <si>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</si>
  <si>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</si>
  <si>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</si>
  <si>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</si>
  <si>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</si>
  <si>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</si>
  <si>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</si>
  <si>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</si>
  <si>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</si>
  <si>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</si>
  <si>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</si>
  <si>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</si>
  <si>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</si>
  <si>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</si>
  <si>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</si>
  <si>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</si>
  <si>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</si>
  <si>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</si>
  <si>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</si>
  <si>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</si>
  <si>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</si>
  <si>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</si>
  <si>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</si>
  <si>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</si>
  <si>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</si>
  <si>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</si>
  <si>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</si>
  <si>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</si>
  <si>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</si>
  <si>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</si>
  <si>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</si>
  <si>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</si>
  <si>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</si>
  <si>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</si>
  <si>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</si>
  <si>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</si>
  <si>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</si>
  <si>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</si>
  <si>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</si>
  <si>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</si>
  <si>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</si>
  <si>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</si>
  <si>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</si>
  <si>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</si>
  <si>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</si>
  <si>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</si>
  <si>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</si>
  <si>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</si>
  <si>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</si>
  <si>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</si>
  <si>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</si>
  <si>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</si>
  <si>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</si>
  <si>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</si>
  <si>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</si>
  <si>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</si>
  <si>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</si>
  <si>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</si>
  <si>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</si>
  <si>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</si>
  <si>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</si>
  <si>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</si>
  <si>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</si>
  <si>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</si>
  <si>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</si>
  <si>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</si>
  <si>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</si>
  <si>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</si>
  <si>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</si>
  <si>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</si>
  <si>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</si>
  <si>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</si>
  <si>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</si>
  <si>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</si>
  <si>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</si>
  <si>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</si>
  <si>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</si>
  <si>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</si>
  <si>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</si>
  <si>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</si>
  <si>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</si>
  <si>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</si>
  <si>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</si>
  <si>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</si>
  <si>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</si>
  <si>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</si>
  <si>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</si>
  <si>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</si>
  <si>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</si>
  <si>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</si>
  <si>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</si>
  <si>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</si>
  <si>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</si>
  <si>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</si>
  <si>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</si>
  <si>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</si>
  <si>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</si>
  <si>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</si>
  <si>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</si>
  <si>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</si>
  <si>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</si>
  <si>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</si>
  <si>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</si>
  <si>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</si>
  <si>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</si>
  <si>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</si>
  <si>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</si>
  <si>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</si>
  <si>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</si>
  <si>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</si>
  <si>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</si>
  <si>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</si>
  <si>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</si>
  <si>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</si>
  <si>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</si>
  <si>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</si>
  <si>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</si>
  <si>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</si>
  <si>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</si>
  <si>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</si>
  <si>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</si>
  <si>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</si>
  <si>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</si>
  <si>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</si>
  <si>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</si>
  <si>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</si>
  <si>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</si>
  <si>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</si>
  <si>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</si>
  <si>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</si>
  <si>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</si>
  <si>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</si>
  <si>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</si>
  <si>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</si>
  <si>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</si>
  <si>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</si>
  <si>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</si>
  <si>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</si>
  <si>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</si>
  <si>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</si>
  <si>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</si>
  <si>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</si>
  <si>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</si>
  <si>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</si>
  <si>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</si>
  <si>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</si>
  <si>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</si>
  <si>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</si>
  <si>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</si>
  <si>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</si>
  <si>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</si>
  <si>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</si>
  <si>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</si>
  <si>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</si>
  <si>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</si>
  <si>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</si>
  <si>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</si>
  <si>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</si>
  <si>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</si>
  <si>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</si>
  <si>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</si>
  <si>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</si>
  <si>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</si>
  <si>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</si>
  <si>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</si>
  <si>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</si>
  <si>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</si>
  <si>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</si>
  <si>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</si>
  <si>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</si>
  <si>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</si>
  <si>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</si>
  <si>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</si>
  <si>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</si>
  <si>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</si>
  <si>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</si>
  <si>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</si>
  <si>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</si>
  <si>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</si>
  <si>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</si>
  <si>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</si>
  <si>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</si>
  <si>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</si>
  <si>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</si>
  <si>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</si>
  <si>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</si>
  <si>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</si>
  <si>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</si>
  <si>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</si>
  <si>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</si>
  <si>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</si>
  <si>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</si>
  <si>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</si>
  <si>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</si>
  <si>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</si>
  <si>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</si>
  <si>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</si>
  <si>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</si>
  <si>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</si>
  <si>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</si>
  <si>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</si>
  <si>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</si>
  <si>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</si>
  <si>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</si>
  <si>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</si>
  <si>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</si>
  <si>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</si>
  <si>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</si>
  <si>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</si>
  <si>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</si>
  <si>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</si>
  <si>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</si>
  <si>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</si>
  <si>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</si>
  <si>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</si>
  <si>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</si>
  <si>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</si>
  <si>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</si>
  <si>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</si>
  <si>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</si>
  <si>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</si>
  <si>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</si>
  <si>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</si>
  <si>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</si>
  <si>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</si>
  <si>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</si>
  <si>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</si>
  <si>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</si>
  <si>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</si>
  <si>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</si>
  <si>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</si>
  <si>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</si>
  <si>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</si>
  <si>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</si>
  <si>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</si>
  <si>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</si>
  <si>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</si>
  <si>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</si>
  <si>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</si>
  <si>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</si>
  <si>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</si>
  <si>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</si>
  <si>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</si>
  <si>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</si>
  <si>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</si>
  <si>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</si>
  <si>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</si>
  <si>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</si>
  <si>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</si>
  <si>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</si>
  <si>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</si>
  <si>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</si>
  <si>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</si>
  <si>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</si>
  <si>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</si>
  <si>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</si>
  <si>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</si>
  <si>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</si>
  <si>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</si>
  <si>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</si>
  <si>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</si>
  <si>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</si>
  <si>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</si>
  <si>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</si>
  <si>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</si>
  <si>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</si>
  <si>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</si>
  <si>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</si>
  <si>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</si>
  <si>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</si>
  <si>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</si>
  <si>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</si>
  <si>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</si>
  <si>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</si>
  <si>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</si>
  <si>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</si>
  <si>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</si>
  <si>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</si>
  <si>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</si>
  <si>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</si>
  <si>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</si>
  <si>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</si>
  <si>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</si>
  <si>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</si>
  <si>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</si>
  <si>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</si>
  <si>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</si>
  <si>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</si>
  <si>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</si>
  <si>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</si>
  <si>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</si>
  <si>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</si>
  <si>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</si>
  <si>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</si>
  <si>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</si>
  <si>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</si>
  <si>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</si>
  <si>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</si>
  <si>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</si>
  <si>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</si>
  <si>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</si>
  <si>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</si>
  <si>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</si>
  <si>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</si>
  <si>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</si>
  <si>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</si>
  <si>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</si>
  <si>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</si>
  <si>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</si>
  <si>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</si>
  <si>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</si>
  <si>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</si>
  <si>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</si>
  <si>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</si>
  <si>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</si>
  <si>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</si>
  <si>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</si>
  <si>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</si>
  <si>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</si>
  <si>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</si>
  <si>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</si>
  <si>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</si>
  <si>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</si>
  <si>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</si>
  <si>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</si>
  <si>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</si>
  <si>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</si>
  <si>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</si>
  <si>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</si>
  <si>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</si>
  <si>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</si>
  <si>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</si>
  <si>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</si>
  <si>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</si>
  <si>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</si>
  <si>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</si>
  <si>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</si>
  <si>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</si>
  <si>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</si>
  <si>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</si>
  <si>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</si>
  <si>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</si>
  <si>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</si>
  <si>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</si>
  <si>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</si>
  <si>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</si>
  <si>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</si>
  <si>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</si>
  <si>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</si>
  <si>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</si>
  <si>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</si>
  <si>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</si>
  <si>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</si>
  <si>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</si>
  <si>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</si>
  <si>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</si>
  <si>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</si>
  <si>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</si>
  <si>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</si>
  <si>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</si>
  <si>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</si>
  <si>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</si>
  <si>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</si>
  <si>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</si>
  <si>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</si>
  <si>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</si>
  <si>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</si>
  <si>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</si>
  <si>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</si>
  <si>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</si>
  <si>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</si>
  <si>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</si>
  <si>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</si>
  <si>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</si>
  <si>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</si>
  <si>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</si>
  <si>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</si>
  <si>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</si>
  <si>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</si>
  <si>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</si>
  <si>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</si>
  <si>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</si>
  <si>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</si>
  <si>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</si>
  <si>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</si>
  <si>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</si>
  <si>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</si>
  <si>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</si>
  <si>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</si>
  <si>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</si>
  <si>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</si>
  <si>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</si>
  <si>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</si>
  <si>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</si>
  <si>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</si>
  <si>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</si>
  <si>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</si>
  <si>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</si>
  <si>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</si>
  <si>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</si>
  <si>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</si>
  <si>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</si>
  <si>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</si>
  <si>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</si>
  <si>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</si>
  <si>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</si>
  <si>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</si>
  <si>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</si>
  <si>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</si>
  <si>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</si>
  <si>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</si>
  <si>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</si>
  <si>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</si>
  <si>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</si>
  <si>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</si>
  <si>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</si>
  <si>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</si>
  <si>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</si>
  <si>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</si>
  <si>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</si>
  <si>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</si>
  <si>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</si>
  <si>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</si>
  <si>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</si>
  <si>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</si>
  <si>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</si>
  <si>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</si>
  <si>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</si>
  <si>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</si>
  <si>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</si>
  <si>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</si>
  <si>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</si>
  <si>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</si>
  <si>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</si>
  <si>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</si>
  <si>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</si>
  <si>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</si>
  <si>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</si>
  <si>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</si>
  <si>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</si>
  <si>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</si>
  <si>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</si>
  <si>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</si>
  <si>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</si>
  <si>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</si>
  <si>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</si>
  <si>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</si>
  <si>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</si>
  <si>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</si>
  <si>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</si>
  <si>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</si>
  <si>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</si>
  <si>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</si>
  <si>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</si>
  <si>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</si>
  <si>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</si>
  <si>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</si>
  <si>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</si>
  <si>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</si>
  <si>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</si>
  <si>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</si>
  <si>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</si>
  <si>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</si>
  <si>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</si>
  <si>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</si>
  <si>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</si>
  <si>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</si>
  <si>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</si>
  <si>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</si>
  <si>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</si>
  <si>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</si>
  <si>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</si>
  <si>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</si>
  <si>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</si>
  <si>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</si>
  <si>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</si>
  <si>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</si>
  <si>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</si>
  <si>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</si>
  <si>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</si>
  <si>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</si>
  <si>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</si>
  <si>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</si>
  <si>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</si>
  <si>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</si>
  <si>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</si>
  <si>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</si>
  <si>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</si>
  <si>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</si>
  <si>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</si>
  <si>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</si>
  <si>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</si>
  <si>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</si>
  <si>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</si>
  <si>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</si>
  <si>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</si>
  <si>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</si>
  <si>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</si>
  <si>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</si>
  <si>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</si>
  <si>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</si>
  <si>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</si>
  <si>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</si>
  <si>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</si>
  <si>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</si>
  <si>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</si>
  <si>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</si>
  <si>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</si>
  <si>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</si>
  <si>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</si>
  <si>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</si>
  <si>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</si>
  <si>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</si>
  <si>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</si>
  <si>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</si>
  <si>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</si>
  <si>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</si>
  <si>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</si>
  <si>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</si>
  <si>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</si>
  <si>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</si>
  <si>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</si>
  <si>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</si>
  <si>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</si>
  <si>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</si>
  <si>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</si>
  <si>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</si>
  <si>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</si>
  <si>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</si>
  <si>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</si>
  <si>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</si>
  <si>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</si>
  <si>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</si>
  <si>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</si>
  <si>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</si>
  <si>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</si>
  <si>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</si>
  <si>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</si>
  <si>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</si>
  <si>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</si>
  <si>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</si>
  <si>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</si>
  <si>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</si>
  <si>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</si>
  <si>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</si>
  <si>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</si>
  <si>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</si>
  <si>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</si>
  <si>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</si>
  <si>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</si>
  <si>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</si>
  <si>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</si>
  <si>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</si>
  <si>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</si>
  <si>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</si>
  <si>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</si>
  <si>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</si>
  <si>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</si>
  <si>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</si>
  <si>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</si>
  <si>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</si>
  <si>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</si>
  <si>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</si>
  <si>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</si>
  <si>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</si>
  <si>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</si>
  <si>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</si>
  <si>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</si>
  <si>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</si>
  <si>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</si>
  <si>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</si>
  <si>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</si>
  <si>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</si>
  <si>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</si>
  <si>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</si>
  <si>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</si>
  <si>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</si>
  <si>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</si>
  <si>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</si>
  <si>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</si>
  <si>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</si>
  <si>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</si>
  <si>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</si>
  <si>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</si>
  <si>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</si>
  <si>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</si>
  <si>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</si>
  <si>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</si>
  <si>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</si>
  <si>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</si>
  <si>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</si>
  <si>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</si>
  <si>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</si>
  <si>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</si>
  <si>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</si>
  <si>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</si>
  <si>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</si>
  <si>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</si>
  <si>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</si>
  <si>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</si>
  <si>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</si>
  <si>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</si>
  <si>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</si>
  <si>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</si>
  <si>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</si>
  <si>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</si>
  <si>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</si>
  <si>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</si>
  <si>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</si>
  <si>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</si>
  <si>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</si>
  <si>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</si>
  <si>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</si>
  <si>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</si>
  <si>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</si>
  <si>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</si>
  <si>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</si>
  <si>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</si>
  <si>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</si>
  <si>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</si>
  <si>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</si>
  <si>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</si>
  <si>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</si>
  <si>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</si>
  <si>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</si>
  <si>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</si>
  <si>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</si>
  <si>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</si>
  <si>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</si>
  <si>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</si>
  <si>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</si>
  <si>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</si>
  <si>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</si>
  <si>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</si>
  <si>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</si>
  <si>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</si>
  <si>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</si>
  <si>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</si>
  <si>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</si>
  <si>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</si>
  <si>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</si>
  <si>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</si>
  <si>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</si>
  <si>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</si>
  <si>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</si>
  <si>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</si>
  <si>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</si>
  <si>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</si>
  <si>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</si>
  <si>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</si>
  <si>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</si>
  <si>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</si>
  <si>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</si>
  <si>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</si>
  <si>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</si>
  <si>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</si>
  <si>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</si>
  <si>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</si>
  <si>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</si>
  <si>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</si>
  <si>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</si>
  <si>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</si>
  <si>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</si>
  <si>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</si>
  <si>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</si>
  <si>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</si>
  <si>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</si>
  <si>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</si>
  <si>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</si>
  <si>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</si>
  <si>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</si>
  <si>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</si>
  <si>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</si>
  <si>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</si>
  <si>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</si>
  <si>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</si>
  <si>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</si>
  <si>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</si>
  <si>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</si>
  <si>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</si>
  <si>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</si>
  <si>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</si>
  <si>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</si>
  <si>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</si>
  <si>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</si>
  <si>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</si>
  <si>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</si>
  <si>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</si>
  <si>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</si>
  <si>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</si>
  <si>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</si>
  <si>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</si>
  <si>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</si>
  <si>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</si>
  <si>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</si>
  <si>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</si>
  <si>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</si>
  <si>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</si>
  <si>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</si>
  <si>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</si>
  <si>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</si>
  <si>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</si>
  <si>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</si>
  <si>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</si>
  <si>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</si>
  <si>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</si>
  <si>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</si>
  <si>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</si>
  <si>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</si>
  <si>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</si>
  <si>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</si>
  <si>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</si>
  <si>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</si>
  <si>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</si>
  <si>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</si>
  <si>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</si>
  <si>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</si>
  <si>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</si>
  <si>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</si>
  <si>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</si>
  <si>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</si>
  <si>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</si>
  <si>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</si>
  <si>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</si>
  <si>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</si>
  <si>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</si>
  <si>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</si>
  <si>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</si>
  <si>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</si>
  <si>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</si>
  <si>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</si>
  <si>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</si>
  <si>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</si>
  <si>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</si>
  <si>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</si>
  <si>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</si>
  <si>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</si>
  <si>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</si>
  <si>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</si>
  <si>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</si>
  <si>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</si>
  <si>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</si>
  <si>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</si>
  <si>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</si>
  <si>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</si>
  <si>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</si>
  <si>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</si>
  <si>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</si>
  <si>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</si>
  <si>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</si>
  <si>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</si>
  <si>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</si>
  <si>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</si>
  <si>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</si>
  <si>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</si>
  <si>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</si>
  <si>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</si>
  <si>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</si>
  <si>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</si>
  <si>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</si>
  <si>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</si>
  <si>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</si>
  <si>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</si>
  <si>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</si>
  <si>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</si>
  <si>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</si>
  <si>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</si>
  <si>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</si>
  <si>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</si>
  <si>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</si>
  <si>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</si>
  <si>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</si>
  <si>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</si>
  <si>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</si>
  <si>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</si>
  <si>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</si>
  <si>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</si>
  <si>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</si>
  <si>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</si>
  <si>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</si>
  <si>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</si>
  <si>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</si>
  <si>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</si>
  <si>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</si>
  <si>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</si>
  <si>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</si>
  <si>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</si>
  <si>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</si>
  <si>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</si>
  <si>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</si>
  <si>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</si>
  <si>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</si>
  <si>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</si>
  <si>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</si>
  <si>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</si>
  <si>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</si>
  <si>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</si>
  <si>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</si>
  <si>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</si>
  <si>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</si>
  <si>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</si>
  <si>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</si>
  <si>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</si>
  <si>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</si>
  <si>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</si>
  <si>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</si>
  <si>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</si>
  <si>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</si>
  <si>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</si>
  <si>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</si>
  <si>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</si>
  <si>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</si>
  <si>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</si>
  <si>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</si>
  <si>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</si>
  <si>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</si>
  <si>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</si>
  <si>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</si>
  <si>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</si>
  <si>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</si>
  <si>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</si>
  <si>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</si>
  <si>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</si>
  <si>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</si>
  <si>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</si>
  <si>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</si>
  <si>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</si>
  <si>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</si>
  <si>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</si>
  <si>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</si>
  <si>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</si>
  <si>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</si>
  <si>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</si>
  <si>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</si>
  <si>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</si>
  <si>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</si>
  <si>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</si>
  <si>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</si>
  <si>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</si>
  <si>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</si>
  <si>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</si>
  <si>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</si>
  <si>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</si>
  <si>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</si>
  <si>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</si>
  <si>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</si>
  <si>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</si>
  <si>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</si>
  <si>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</si>
  <si>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</si>
  <si>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</si>
  <si>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</si>
  <si>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</si>
  <si>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</si>
  <si>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</si>
  <si>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</si>
  <si>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</si>
  <si>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</si>
  <si>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</si>
  <si>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</si>
  <si>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</si>
  <si>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</si>
  <si>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</si>
  <si>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</si>
  <si>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</si>
  <si>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</si>
  <si>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</si>
  <si>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</si>
  <si>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</si>
  <si>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</si>
  <si>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</si>
  <si>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</si>
  <si>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</si>
  <si>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</si>
  <si>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</si>
  <si>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</si>
  <si>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</si>
  <si>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</si>
  <si>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</si>
  <si>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</si>
  <si>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</si>
  <si>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</si>
  <si>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</si>
  <si>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</si>
  <si>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</si>
  <si>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</si>
  <si>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</si>
  <si>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</si>
  <si>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</si>
  <si>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</si>
  <si>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</si>
  <si>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</si>
  <si>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</si>
  <si>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</si>
  <si>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</si>
  <si>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</si>
  <si>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</si>
  <si>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</si>
  <si>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</si>
  <si>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</si>
  <si>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</si>
  <si>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</si>
  <si>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</si>
  <si>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</si>
  <si>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</si>
  <si>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</si>
  <si>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</si>
  <si>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</si>
  <si>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</si>
  <si>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</si>
  <si>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</si>
  <si>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</si>
  <si>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</si>
  <si>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</si>
  <si>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</si>
  <si>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</si>
  <si>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</si>
  <si>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</si>
  <si>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</si>
  <si>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</si>
  <si>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</si>
  <si>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</si>
  <si>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</si>
  <si>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</si>
  <si>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</si>
  <si>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</si>
  <si>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</si>
  <si>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</si>
  <si>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</si>
  <si>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</si>
  <si>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</si>
  <si>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</si>
  <si>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</si>
  <si>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</si>
  <si>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</si>
  <si>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</si>
  <si>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</si>
  <si>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</si>
  <si>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</si>
  <si>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</si>
  <si>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</si>
  <si>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</si>
  <si>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</si>
  <si>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</si>
  <si>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</si>
  <si>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</si>
  <si>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</si>
  <si>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</si>
  <si>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</si>
  <si>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</si>
  <si>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</si>
  <si>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</si>
  <si>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</si>
  <si>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</si>
  <si>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</si>
  <si>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</si>
  <si>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</si>
  <si>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</si>
  <si>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</si>
  <si>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</si>
  <si>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</si>
  <si>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</si>
  <si>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</si>
  <si>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</si>
  <si>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</si>
  <si>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</si>
  <si>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</si>
  <si>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</si>
  <si>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</si>
  <si>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</si>
  <si>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</si>
  <si>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</si>
  <si>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</si>
  <si>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</si>
  <si>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</si>
  <si>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</si>
  <si>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</si>
  <si>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</si>
  <si>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</si>
  <si>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</si>
  <si>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</si>
  <si>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</si>
  <si>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</si>
  <si>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</si>
  <si>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</si>
  <si>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</si>
  <si>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</si>
  <si>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</si>
  <si>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</si>
  <si>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</si>
  <si>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</si>
  <si>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</si>
  <si>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</si>
  <si>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</si>
  <si>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</si>
  <si>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</si>
  <si>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</si>
  <si>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</si>
  <si>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</si>
  <si>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</si>
  <si>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</si>
  <si>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</si>
  <si>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</si>
  <si>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</si>
  <si>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</si>
  <si>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</si>
  <si>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</si>
  <si>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</si>
  <si>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</si>
  <si>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</si>
  <si>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</si>
  <si>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</si>
  <si>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</si>
  <si>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</si>
  <si>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</si>
  <si>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</si>
  <si>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</si>
  <si>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</si>
  <si>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</si>
  <si>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</si>
  <si>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</si>
  <si>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</si>
  <si>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</si>
  <si>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</si>
  <si>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</si>
  <si>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</si>
  <si>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</si>
  <si>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</si>
  <si>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</si>
  <si>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</si>
  <si>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</si>
  <si>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</si>
  <si>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</si>
  <si>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</si>
  <si>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</si>
  <si>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</si>
  <si>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</si>
  <si>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</si>
  <si>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</si>
  <si>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</si>
  <si>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</si>
  <si>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</si>
  <si>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</si>
  <si>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</si>
  <si>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</si>
  <si>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</si>
  <si>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</si>
  <si>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</si>
  <si>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</si>
  <si>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</si>
  <si>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</si>
  <si>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</si>
  <si>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</si>
  <si>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</si>
  <si>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</si>
  <si>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</si>
  <si>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</si>
  <si>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</si>
  <si>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</si>
  <si>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</si>
  <si>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</si>
  <si>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</si>
  <si>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</si>
  <si>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</si>
  <si>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</si>
  <si>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</si>
  <si>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</si>
  <si>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</si>
  <si>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</si>
  <si>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</si>
  <si>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</si>
  <si>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</si>
  <si>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</si>
  <si>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</si>
  <si>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</si>
  <si>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</si>
  <si>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</si>
  <si>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</si>
  <si>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</si>
  <si>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</si>
  <si>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</si>
  <si>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</si>
  <si>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</si>
  <si>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</si>
  <si>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</si>
  <si>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</si>
  <si>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</si>
  <si>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</si>
  <si>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</si>
  <si>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</si>
  <si>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</si>
  <si>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</si>
  <si>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</si>
  <si>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</si>
  <si>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</si>
  <si>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</si>
  <si>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</si>
  <si>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</si>
  <si>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</si>
  <si>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</si>
  <si>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</si>
  <si>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</si>
  <si>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</si>
  <si>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</si>
  <si>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</si>
  <si>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</si>
  <si>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</si>
  <si>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</si>
  <si>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</si>
  <si>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</si>
  <si>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</si>
  <si>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</si>
  <si>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</si>
  <si>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</si>
  <si>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</si>
  <si>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</si>
  <si>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</si>
  <si>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</si>
  <si>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</si>
  <si>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</si>
  <si>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</si>
  <si>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</si>
  <si>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</si>
  <si>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</si>
  <si>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</si>
  <si>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</si>
  <si>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</si>
  <si>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</si>
  <si>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</si>
  <si>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</si>
  <si>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</si>
  <si>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</si>
  <si>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</si>
  <si>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</si>
  <si>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</si>
  <si>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</si>
  <si>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</si>
  <si>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</si>
  <si>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</si>
  <si>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</si>
  <si>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</si>
  <si>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</si>
  <si>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</si>
  <si>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</si>
  <si>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</si>
  <si>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</si>
  <si>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</si>
  <si>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</si>
  <si>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</si>
  <si>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</si>
  <si>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</si>
  <si>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</si>
  <si>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</si>
  <si>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</si>
  <si>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</si>
  <si>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</si>
  <si>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</si>
  <si>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</si>
  <si>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</si>
  <si>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</si>
  <si>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</si>
  <si>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</si>
  <si>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</si>
  <si>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</si>
  <si>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</si>
  <si>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</si>
  <si>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</si>
  <si>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</si>
  <si>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</si>
  <si>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</si>
  <si>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</si>
  <si>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</si>
  <si>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</si>
  <si>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</si>
  <si>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</si>
  <si>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</si>
  <si>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</si>
  <si>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</si>
  <si>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</si>
  <si>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</si>
  <si>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</si>
  <si>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</si>
  <si>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</si>
  <si>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</si>
  <si>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</si>
  <si>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</si>
  <si>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</si>
  <si>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</si>
  <si>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</si>
  <si>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</si>
  <si>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</si>
  <si>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</si>
  <si>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</si>
  <si>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</si>
  <si>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</si>
  <si>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</si>
  <si>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</si>
  <si>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</si>
  <si>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</si>
  <si>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</si>
  <si>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</si>
  <si>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</si>
  <si>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</si>
  <si>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</si>
  <si>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</si>
  <si>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</si>
  <si>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</si>
  <si>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</si>
  <si>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</si>
  <si>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</si>
  <si>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</si>
  <si>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</si>
  <si>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</si>
  <si>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</si>
  <si>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</si>
  <si>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</si>
  <si>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</si>
  <si>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</si>
  <si>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</si>
  <si>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</si>
  <si>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</si>
  <si>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</si>
  <si>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</si>
  <si>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</si>
  <si>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</si>
  <si>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</si>
  <si>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</si>
  <si>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</si>
  <si>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</si>
  <si>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</si>
  <si>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</si>
  <si>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</si>
  <si>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</si>
  <si>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</si>
  <si>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</si>
  <si>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</si>
  <si>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</si>
  <si>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</si>
  <si>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</si>
  <si>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</si>
  <si>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</si>
  <si>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</si>
  <si>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</si>
  <si>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</si>
  <si>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</si>
  <si>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</si>
  <si>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</si>
  <si>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</si>
  <si>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</si>
  <si>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</si>
  <si>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</si>
  <si>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</si>
  <si>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</si>
  <si>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</si>
  <si>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</si>
  <si>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</si>
  <si>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</si>
  <si>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</si>
  <si>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</si>
  <si>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</si>
  <si>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</si>
  <si>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</si>
  <si>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</si>
  <si>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</si>
  <si>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</si>
  <si>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</si>
  <si>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</si>
  <si>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</si>
  <si>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</si>
  <si>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</si>
  <si>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</si>
  <si>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</si>
  <si>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</si>
  <si>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</si>
  <si>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</si>
  <si>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</si>
  <si>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</si>
  <si>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</si>
  <si>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</si>
  <si>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</si>
  <si>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</si>
  <si>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</si>
  <si>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</si>
  <si>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</si>
  <si>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</si>
  <si>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</si>
  <si>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</si>
  <si>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</si>
  <si>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</si>
  <si>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</si>
  <si>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</si>
  <si>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</si>
  <si>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</si>
  <si>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</si>
  <si>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</si>
  <si>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</si>
  <si>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</si>
  <si>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</si>
  <si>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</si>
  <si>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</si>
  <si>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</si>
  <si>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</si>
  <si>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</si>
  <si>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</si>
  <si>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</si>
  <si>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</si>
  <si>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</si>
  <si>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</si>
  <si>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</si>
  <si>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</si>
  <si>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</si>
  <si>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</si>
  <si>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</si>
  <si>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</si>
  <si>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</si>
  <si>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</si>
  <si>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</si>
  <si>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</si>
  <si>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</si>
  <si>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</si>
  <si>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</si>
  <si>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</si>
  <si>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</si>
  <si>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</si>
  <si>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</si>
  <si>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</si>
  <si>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</si>
  <si>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</si>
  <si>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</si>
  <si>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</si>
  <si>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</si>
  <si>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</si>
  <si>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</si>
  <si>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</si>
  <si>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</si>
  <si>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</si>
  <si>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</si>
  <si>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</si>
  <si>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</si>
  <si>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</si>
  <si>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</si>
  <si>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</si>
  <si>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</si>
  <si>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</si>
  <si>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</si>
  <si>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</si>
  <si>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</si>
  <si>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</si>
  <si>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</si>
  <si>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</si>
  <si>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</si>
  <si>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</si>
  <si>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</si>
  <si>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</si>
  <si>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</si>
  <si>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</si>
  <si>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</si>
  <si>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</si>
  <si>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</si>
  <si>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</si>
  <si>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</si>
  <si>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</si>
  <si>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</si>
  <si>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</si>
  <si>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</si>
  <si>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</si>
  <si>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</si>
  <si>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</si>
  <si>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</si>
  <si>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</si>
  <si>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</si>
  <si>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</si>
  <si>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</si>
  <si>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</si>
  <si>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</si>
  <si>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</si>
  <si>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</si>
  <si>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</si>
  <si>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</si>
  <si>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</si>
  <si>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</si>
  <si>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</si>
  <si>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</si>
  <si>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</si>
  <si>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</si>
  <si>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</si>
  <si>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</si>
  <si>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</si>
  <si>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</si>
  <si>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</si>
  <si>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</si>
  <si>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</si>
  <si>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</si>
  <si>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</si>
  <si>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</si>
  <si>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</si>
  <si>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</si>
  <si>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</si>
  <si>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</si>
  <si>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</si>
  <si>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</si>
  <si>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</si>
  <si>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</si>
  <si>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</si>
  <si>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</si>
  <si>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</si>
  <si>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</si>
  <si>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</si>
  <si>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</si>
  <si>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</si>
  <si>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</si>
  <si>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</si>
  <si>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</si>
  <si>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</si>
  <si>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</si>
  <si>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</si>
  <si>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</si>
  <si>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</si>
  <si>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</si>
  <si>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</si>
  <si>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</si>
  <si>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</si>
  <si>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</si>
  <si>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</si>
  <si>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</si>
  <si>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</si>
  <si>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</si>
  <si>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</si>
  <si>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</si>
  <si>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</si>
  <si>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</si>
  <si>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</si>
  <si>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</si>
  <si>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</si>
  <si>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</si>
  <si>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</si>
  <si>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</si>
  <si>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</si>
  <si>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</si>
  <si>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</si>
  <si>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</si>
  <si>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</si>
  <si>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</si>
  <si>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</si>
  <si>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</si>
  <si>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</si>
  <si>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</si>
  <si>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</si>
  <si>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</si>
  <si>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</si>
  <si>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</si>
  <si>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</si>
  <si>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</si>
  <si>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</si>
  <si>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</si>
  <si>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</si>
  <si>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</si>
  <si>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</si>
  <si>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</si>
  <si>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</si>
  <si>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</si>
  <si>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</si>
  <si>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</si>
  <si>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</si>
  <si>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</si>
  <si>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</si>
  <si>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</si>
  <si>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</si>
  <si>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</si>
  <si>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</si>
  <si>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</si>
  <si>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</si>
  <si>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</si>
  <si>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</si>
  <si>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</si>
  <si>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</si>
  <si>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</si>
  <si>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</si>
  <si>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</si>
  <si>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</si>
  <si>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</si>
  <si>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</si>
  <si>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</si>
  <si>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</si>
  <si>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</si>
  <si>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</si>
  <si>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</si>
  <si>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</si>
  <si>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</si>
  <si>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</si>
  <si>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</si>
  <si>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</si>
  <si>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</si>
  <si>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</si>
  <si>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</si>
  <si>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</si>
  <si>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</si>
  <si>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</si>
  <si>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</si>
  <si>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</si>
  <si>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</si>
  <si>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</si>
  <si>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</si>
  <si>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</si>
  <si>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</si>
  <si>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</si>
  <si>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</si>
  <si>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</si>
  <si>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</si>
  <si>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</si>
  <si>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</si>
  <si>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</si>
  <si>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</si>
  <si>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</si>
  <si>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</si>
  <si>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</si>
  <si>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</si>
  <si>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</si>
  <si>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</si>
  <si>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</si>
  <si>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</si>
  <si>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</si>
  <si>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</si>
  <si>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</si>
  <si>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</si>
  <si>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</si>
  <si>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</si>
  <si>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</si>
  <si>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</si>
  <si>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</si>
  <si>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</si>
  <si>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</si>
  <si>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</si>
  <si>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</si>
  <si>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</si>
  <si>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</si>
  <si>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</si>
  <si>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</si>
  <si>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</si>
  <si>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</si>
  <si>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</si>
  <si>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</si>
  <si>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</si>
  <si>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</si>
  <si>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</si>
  <si>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</si>
  <si>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</si>
  <si>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</si>
  <si>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</si>
  <si>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</si>
  <si>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</si>
  <si>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</si>
  <si>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</si>
  <si>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</si>
  <si>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</si>
  <si>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</si>
  <si>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</si>
  <si>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</si>
  <si>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</si>
  <si>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</si>
  <si>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</si>
  <si>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</si>
  <si>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</si>
  <si>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</si>
  <si>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</si>
  <si>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</si>
  <si>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</si>
  <si>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</si>
  <si>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</si>
  <si>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</si>
  <si>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</si>
  <si>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</si>
  <si>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</si>
  <si>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</si>
  <si>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</si>
  <si>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</si>
  <si>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</si>
  <si>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</si>
  <si>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</si>
  <si>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</si>
  <si>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</si>
  <si>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</si>
  <si>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</si>
  <si>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</si>
  <si>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</si>
  <si>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</si>
  <si>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</si>
  <si>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</si>
  <si>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</si>
  <si>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</si>
  <si>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</si>
  <si>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</si>
  <si>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</si>
  <si>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</si>
  <si>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</si>
  <si>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</si>
  <si>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</si>
  <si>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</si>
  <si>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</si>
  <si>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</si>
  <si>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</si>
  <si>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</si>
  <si>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</si>
  <si>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</si>
  <si>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</si>
  <si>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</si>
  <si>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</si>
  <si>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</si>
  <si>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</si>
  <si>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</si>
  <si>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</si>
  <si>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</si>
  <si>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</si>
  <si>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</si>
  <si>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</si>
  <si>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</si>
  <si>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</si>
  <si>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</si>
  <si>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</si>
  <si>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</si>
  <si>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</si>
  <si>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</si>
  <si>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</si>
  <si>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</si>
  <si>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</si>
  <si>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</si>
  <si>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</si>
  <si>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</si>
  <si>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</si>
  <si>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</si>
  <si>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</si>
  <si>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</si>
  <si>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</si>
  <si>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</si>
  <si>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</si>
  <si>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</si>
  <si>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</si>
  <si>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</si>
  <si>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</si>
  <si>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</si>
  <si>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</si>
  <si>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</si>
  <si>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</si>
  <si>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</si>
  <si>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</si>
  <si>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</si>
  <si>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</si>
  <si>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</si>
  <si>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</si>
  <si>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</si>
  <si>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</si>
  <si>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</si>
  <si>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</si>
  <si>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</si>
  <si>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</si>
  <si>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</si>
  <si>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</si>
  <si>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</si>
  <si>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</si>
  <si>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</si>
  <si>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</si>
  <si>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</si>
  <si>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</si>
  <si>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</si>
  <si>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</si>
  <si>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</si>
  <si>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</si>
  <si>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</si>
  <si>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</si>
  <si>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</si>
  <si>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</si>
  <si>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</si>
  <si>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</si>
  <si>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</si>
  <si>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</si>
  <si>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</si>
  <si>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</si>
  <si>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</si>
  <si>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</si>
  <si>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</si>
  <si>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</si>
  <si>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</si>
  <si>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</si>
  <si>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</si>
  <si>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</si>
  <si>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</si>
  <si>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</si>
  <si>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</si>
  <si>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</si>
  <si>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</si>
  <si>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</si>
  <si>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</si>
  <si>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</si>
  <si>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</si>
  <si>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</si>
  <si>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</si>
  <si>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</si>
  <si>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</si>
  <si>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</si>
  <si>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</si>
  <si>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</si>
  <si>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</si>
  <si>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</si>
  <si>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</si>
  <si>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</si>
  <si>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</si>
  <si>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</si>
  <si>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</si>
  <si>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</si>
  <si>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</si>
  <si>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</si>
  <si>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</si>
  <si>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</si>
  <si>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</si>
  <si>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</si>
  <si>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</si>
  <si>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</si>
  <si>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</si>
  <si>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</si>
  <si>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</si>
  <si>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</si>
  <si>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</si>
  <si>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</si>
  <si>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</si>
  <si>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</si>
  <si>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</si>
  <si>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</si>
  <si>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</si>
  <si>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</si>
  <si>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</si>
  <si>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</si>
  <si>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</si>
  <si>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</si>
  <si>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</si>
  <si>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</si>
  <si>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</si>
  <si>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</si>
  <si>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</si>
  <si>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</si>
  <si>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</si>
  <si>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</si>
  <si>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</si>
  <si>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</si>
  <si>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</si>
  <si>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</si>
  <si>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</si>
  <si>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</si>
  <si>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</si>
  <si>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</si>
  <si>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</si>
  <si>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</si>
  <si>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</si>
  <si>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</si>
  <si>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</si>
  <si>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</si>
  <si>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</si>
  <si>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</si>
  <si>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</si>
  <si>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</si>
  <si>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</si>
  <si>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</si>
  <si>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</si>
  <si>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</si>
  <si>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</si>
  <si>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</si>
  <si>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</si>
  <si>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</si>
  <si>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</si>
  <si>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</si>
  <si>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</si>
  <si>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</si>
  <si>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</si>
  <si>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</si>
  <si>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</si>
  <si>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</si>
  <si>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</si>
  <si>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</si>
  <si>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</si>
  <si>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</si>
  <si>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</si>
  <si>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</si>
  <si>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</si>
  <si>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</si>
  <si>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</si>
  <si>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</si>
  <si>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</si>
  <si>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</si>
  <si>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</si>
  <si>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</si>
  <si>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</si>
  <si>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</si>
  <si>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</si>
  <si>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</si>
  <si>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</si>
  <si>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</si>
  <si>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</si>
  <si>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</si>
  <si>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</si>
  <si>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</si>
  <si>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</si>
  <si>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</si>
  <si>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</si>
  <si>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</si>
  <si>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</si>
  <si>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</si>
  <si>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</si>
  <si>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</si>
  <si>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</si>
  <si>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</si>
  <si>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</si>
  <si>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</si>
  <si>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</si>
  <si>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</si>
  <si>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</si>
  <si>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</si>
  <si>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</si>
  <si>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</si>
  <si>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</si>
  <si>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</si>
  <si>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</si>
  <si>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</si>
  <si>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</si>
  <si>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</si>
  <si>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</si>
  <si>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</si>
  <si>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</si>
  <si>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</si>
  <si>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</si>
  <si>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</si>
  <si>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</si>
  <si>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</si>
  <si>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</si>
  <si>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</si>
  <si>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</si>
  <si>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</si>
  <si>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</si>
  <si>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</si>
  <si>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</si>
  <si>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</si>
  <si>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</si>
  <si>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</si>
  <si>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</si>
  <si>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</si>
  <si>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</si>
  <si>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</si>
  <si>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</si>
  <si>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</si>
  <si>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</si>
  <si>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</si>
  <si>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</si>
  <si>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</si>
  <si>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</si>
  <si>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</si>
  <si>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</si>
  <si>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</si>
  <si>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</si>
  <si>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</si>
  <si>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</si>
  <si>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</si>
  <si>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</si>
  <si>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</si>
  <si>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</si>
  <si>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</si>
  <si>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</si>
  <si>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</si>
  <si>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</si>
  <si>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</si>
  <si>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</si>
  <si>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</si>
  <si>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</si>
  <si>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</si>
  <si>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</si>
  <si>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</si>
  <si>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</si>
  <si>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</si>
  <si>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</si>
  <si>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</si>
  <si>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</si>
  <si>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</si>
  <si>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</si>
  <si>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</si>
  <si>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</si>
  <si>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</si>
  <si>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</si>
  <si>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</si>
  <si>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</si>
  <si>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</si>
  <si>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</si>
  <si>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</si>
  <si>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</si>
  <si>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</si>
  <si>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</si>
  <si>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</si>
  <si>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</si>
  <si>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</si>
  <si>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</si>
  <si>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</si>
  <si>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</si>
  <si>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</si>
  <si>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</si>
  <si>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</si>
  <si>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</si>
  <si>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</si>
  <si>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</si>
  <si>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</si>
  <si>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</si>
  <si>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</si>
  <si>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</si>
  <si>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</si>
  <si>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</si>
  <si>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</si>
  <si>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</si>
  <si>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</si>
  <si>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</si>
  <si>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</si>
  <si>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</si>
  <si>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</si>
  <si>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</si>
  <si>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</si>
  <si>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</si>
  <si>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</si>
  <si>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</si>
  <si>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</si>
  <si>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</si>
  <si>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</si>
  <si>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</si>
  <si>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</si>
  <si>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</si>
  <si>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</si>
  <si>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</si>
  <si>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</si>
  <si>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</si>
  <si>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</si>
  <si>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</si>
  <si>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</si>
  <si>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</si>
  <si>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</si>
  <si>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</si>
  <si>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</si>
  <si>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</si>
  <si>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</si>
  <si>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</si>
  <si>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</si>
  <si>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</si>
  <si>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</si>
  <si>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</si>
  <si>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</si>
  <si>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</si>
  <si>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</si>
  <si>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</si>
  <si>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</si>
  <si>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</si>
  <si>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</si>
  <si>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</si>
  <si>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</si>
  <si>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</si>
  <si>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</si>
  <si>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</si>
  <si>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</si>
  <si>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</si>
  <si>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</si>
  <si>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</si>
  <si>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</si>
  <si>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</si>
  <si>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</si>
  <si>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</si>
  <si>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</si>
  <si>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</si>
  <si>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</si>
  <si>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</si>
  <si>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</si>
  <si>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</si>
  <si>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</si>
  <si>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</si>
  <si>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</si>
  <si>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</si>
  <si>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</si>
  <si>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</si>
  <si>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</si>
  <si>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</si>
  <si>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</si>
  <si>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</si>
  <si>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</si>
  <si>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</si>
  <si>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</si>
  <si>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</si>
  <si>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</si>
  <si>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</si>
  <si>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</si>
  <si>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</si>
  <si>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</si>
  <si>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</si>
  <si>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</si>
  <si>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</si>
  <si>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</si>
  <si>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</si>
  <si>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</si>
  <si>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</si>
  <si>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</si>
  <si>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</si>
  <si>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</si>
  <si>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</si>
  <si>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</si>
  <si>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</si>
  <si>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</si>
  <si>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</si>
  <si>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</si>
  <si>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</si>
  <si>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</si>
  <si>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</si>
  <si>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</si>
  <si>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</si>
  <si>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</si>
  <si>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</si>
  <si>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</si>
  <si>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</si>
  <si>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</si>
  <si>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</si>
  <si>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</si>
  <si>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</si>
  <si>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</si>
  <si>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</si>
  <si>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</si>
  <si>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</si>
  <si>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</si>
  <si>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</si>
  <si>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</si>
  <si>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</si>
  <si>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</si>
  <si>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</si>
  <si>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</si>
  <si>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</si>
  <si>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</si>
  <si>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</si>
  <si>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</si>
  <si>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</si>
  <si>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</si>
  <si>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</si>
  <si>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</si>
  <si>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</si>
  <si>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</si>
  <si>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</si>
  <si>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</si>
  <si>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</si>
  <si>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</si>
  <si>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</si>
  <si>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</si>
  <si>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</si>
  <si>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</si>
  <si>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</si>
  <si>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</si>
  <si>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</si>
  <si>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</si>
  <si>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</si>
  <si>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</si>
  <si>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</si>
  <si>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</si>
  <si>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</si>
  <si>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</si>
  <si>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</si>
  <si>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</si>
  <si>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</si>
  <si>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</si>
  <si>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</si>
  <si>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</si>
  <si>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</si>
  <si>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</si>
  <si>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</si>
  <si>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</si>
  <si>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</si>
  <si>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</si>
  <si>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</si>
  <si>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</si>
  <si>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</si>
  <si>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</si>
  <si>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</si>
  <si>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</si>
  <si>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</si>
  <si>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</si>
  <si>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</si>
  <si>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</si>
  <si>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</si>
  <si>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</si>
  <si>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</si>
  <si>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</si>
  <si>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</si>
  <si>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</si>
  <si>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</si>
  <si>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</si>
  <si>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</si>
  <si>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</si>
  <si>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</si>
  <si>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</si>
  <si>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</si>
  <si>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</si>
  <si>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</si>
  <si>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</si>
  <si>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</si>
  <si>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</si>
  <si>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</si>
  <si>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</si>
  <si>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</si>
  <si>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</si>
  <si>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</si>
  <si>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</si>
  <si>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</si>
  <si>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</si>
  <si>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</si>
  <si>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</si>
  <si>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</si>
  <si>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</si>
  <si>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</si>
  <si>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</si>
  <si>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</si>
  <si>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</si>
  <si>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</si>
  <si>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</si>
  <si>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</si>
  <si>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</si>
  <si>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</si>
  <si>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</si>
  <si>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</si>
  <si>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</si>
  <si>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</si>
  <si>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</si>
  <si>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</si>
  <si>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</si>
  <si>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</si>
  <si>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</si>
  <si>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</si>
  <si>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</si>
  <si>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</si>
  <si>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</si>
  <si>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</si>
  <si>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</si>
  <si>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</si>
  <si>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</si>
  <si>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</si>
  <si>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</si>
  <si>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</si>
  <si>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</si>
  <si>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</si>
  <si>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</si>
  <si>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</si>
  <si>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</si>
  <si>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</si>
  <si>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</si>
  <si>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</si>
  <si>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</si>
  <si>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</si>
  <si>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</si>
  <si>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</si>
  <si>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</si>
  <si>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</si>
  <si>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</si>
  <si>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</si>
  <si>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</si>
  <si>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</si>
  <si>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</si>
  <si>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</si>
  <si>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</si>
  <si>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</si>
  <si>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</si>
  <si>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</si>
  <si>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</si>
  <si>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</si>
  <si>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</si>
  <si>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</si>
  <si>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</si>
  <si>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</si>
  <si>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</si>
  <si>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</si>
  <si>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</si>
  <si>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</si>
  <si>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</si>
  <si>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</si>
  <si>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</si>
  <si>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</si>
  <si>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</si>
  <si>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</si>
  <si>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</si>
  <si>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</si>
  <si>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</si>
  <si>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</si>
  <si>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</si>
  <si>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</si>
  <si>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</si>
  <si>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</si>
  <si>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</si>
  <si>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</si>
  <si>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</si>
  <si>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</si>
  <si>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</si>
  <si>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</si>
  <si>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</si>
  <si>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</si>
  <si>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</si>
  <si>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</si>
  <si>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</si>
  <si>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</si>
  <si>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</si>
  <si>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</si>
  <si>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</si>
  <si>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</si>
  <si>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</si>
  <si>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</si>
  <si>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</si>
  <si>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</si>
  <si>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</si>
  <si>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</si>
  <si>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</si>
  <si>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</si>
  <si>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</si>
  <si>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</si>
  <si>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</si>
  <si>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</si>
  <si>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</si>
  <si>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</si>
  <si>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</si>
  <si>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</si>
  <si>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</si>
  <si>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</si>
  <si>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</si>
  <si>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</si>
  <si>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</si>
  <si>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</si>
  <si>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</si>
  <si>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</si>
  <si>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</si>
  <si>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</si>
  <si>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</si>
  <si>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</si>
  <si>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</si>
  <si>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</si>
  <si>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</si>
  <si>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</si>
  <si>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</si>
  <si>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</si>
  <si>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</si>
  <si>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</si>
  <si>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</si>
  <si>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</si>
  <si>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</si>
  <si>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</si>
  <si>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</si>
  <si>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</si>
  <si>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</si>
  <si>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</si>
  <si>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</si>
  <si>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</si>
  <si>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</si>
  <si>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</si>
  <si>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</si>
  <si>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</si>
  <si>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</si>
  <si>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</si>
  <si>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</si>
  <si>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</si>
  <si>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</si>
  <si>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</si>
  <si>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</si>
  <si>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</si>
  <si>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</si>
  <si>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</si>
  <si>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</si>
  <si>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</si>
  <si>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</si>
  <si>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</si>
  <si>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</si>
  <si>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</si>
  <si>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</si>
  <si>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</si>
  <si>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</si>
  <si>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</si>
  <si>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</si>
  <si>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</si>
  <si>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</si>
  <si>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</si>
  <si>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</si>
  <si>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</si>
  <si>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</si>
  <si>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</si>
  <si>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</si>
  <si>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</si>
  <si>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</si>
  <si>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</si>
  <si>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</si>
  <si>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</si>
  <si>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</si>
  <si>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</si>
  <si>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</si>
  <si>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</si>
  <si>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</si>
  <si>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</si>
  <si>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</si>
  <si>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</si>
  <si>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</si>
  <si>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</si>
  <si>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</si>
  <si>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</si>
  <si>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</si>
  <si>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</si>
  <si>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</si>
  <si>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</si>
  <si>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</si>
  <si>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</si>
  <si>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</si>
  <si>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</si>
  <si>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</si>
  <si>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</si>
  <si>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</si>
  <si>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</si>
  <si>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</si>
  <si>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</si>
  <si>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</si>
  <si>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</si>
  <si>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</si>
  <si>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</si>
  <si>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</si>
  <si>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</si>
  <si>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</si>
  <si>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</si>
  <si>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</si>
  <si>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</si>
  <si>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</si>
  <si>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</si>
  <si>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</si>
  <si>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</si>
  <si>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</si>
  <si>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</si>
  <si>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</si>
  <si>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</si>
  <si>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</si>
  <si>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</si>
  <si>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</si>
  <si>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</si>
  <si>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</si>
  <si>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</si>
  <si>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</si>
  <si>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</si>
  <si>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</si>
  <si>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</si>
  <si>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</si>
  <si>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</si>
  <si>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</si>
  <si>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</si>
  <si>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</si>
  <si>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</si>
  <si>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</si>
  <si>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</si>
  <si>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</si>
  <si>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</si>
  <si>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</si>
  <si>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</si>
  <si>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</si>
  <si>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</si>
  <si>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</si>
  <si>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</si>
  <si>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</si>
  <si>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</si>
  <si>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</si>
  <si>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</si>
  <si>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</si>
  <si>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</si>
  <si>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</si>
  <si>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</si>
  <si>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</si>
  <si>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</si>
  <si>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</si>
  <si>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</si>
  <si>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</si>
  <si>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</si>
  <si>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</si>
  <si>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</si>
  <si>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</si>
  <si>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</si>
  <si>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</si>
  <si>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</si>
  <si>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</si>
  <si>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</si>
  <si>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</si>
  <si>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</si>
  <si>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</si>
  <si>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</si>
  <si>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</si>
  <si>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</si>
  <si>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</si>
  <si>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</si>
  <si>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</si>
  <si>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</si>
  <si>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</si>
  <si>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</si>
  <si>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</si>
  <si>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</si>
  <si>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</si>
  <si>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</si>
  <si>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</si>
  <si>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</si>
  <si>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</si>
  <si>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</si>
  <si>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</si>
  <si>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</si>
  <si>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</si>
  <si>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</si>
  <si>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</si>
  <si>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</si>
  <si>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</si>
  <si>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</si>
  <si>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</si>
  <si>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</si>
  <si>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</si>
  <si>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</si>
  <si>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</si>
  <si>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</si>
  <si>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</si>
  <si>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</si>
  <si>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</si>
  <si>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</si>
  <si>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</si>
  <si>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</si>
  <si>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</si>
  <si>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</si>
  <si>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</si>
  <si>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</si>
  <si>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</si>
  <si>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</si>
  <si>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</si>
  <si>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</si>
  <si>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</si>
  <si>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</si>
  <si>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</si>
  <si>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</si>
  <si>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</si>
  <si>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</si>
  <si>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</si>
  <si>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</si>
  <si>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</si>
  <si>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</si>
  <si>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</si>
  <si>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</si>
  <si>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</si>
  <si>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</si>
  <si>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</si>
  <si>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</si>
  <si>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</si>
  <si>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</si>
  <si>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</si>
  <si>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</si>
  <si>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</si>
  <si>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</si>
  <si>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</si>
  <si>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</si>
  <si>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</si>
  <si>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</si>
  <si>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</si>
  <si>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</si>
  <si>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</si>
  <si>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</si>
  <si>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</si>
  <si>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</si>
  <si>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</si>
  <si>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</si>
  <si>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</si>
  <si>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</si>
  <si>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</si>
  <si>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</si>
  <si>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</si>
  <si>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</si>
  <si>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</si>
  <si>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</si>
  <si>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</si>
  <si>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</si>
  <si>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</si>
  <si>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</si>
  <si>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</si>
  <si>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</si>
  <si>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</si>
  <si>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</si>
  <si>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</si>
  <si>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</si>
  <si>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</si>
  <si>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</si>
  <si>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</si>
  <si>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</si>
  <si>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</si>
  <si>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</si>
  <si>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</si>
  <si>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</si>
  <si>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</si>
  <si>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</si>
  <si>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</si>
  <si>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</si>
  <si>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</si>
  <si>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</si>
  <si>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</si>
  <si>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</si>
  <si>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</si>
  <si>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</si>
  <si>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</si>
  <si>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</si>
  <si>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</si>
  <si>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</si>
  <si>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</si>
  <si>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</si>
  <si>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</si>
  <si>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</si>
  <si>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</si>
  <si>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</si>
  <si>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</si>
  <si>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</si>
  <si>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</si>
  <si>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</si>
  <si>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</si>
  <si>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</si>
  <si>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</si>
  <si>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</si>
  <si>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</si>
  <si>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</si>
  <si>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</si>
  <si>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</si>
  <si>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</si>
  <si>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</si>
  <si>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</si>
  <si>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</si>
  <si>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</si>
  <si>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</si>
  <si>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</si>
  <si>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</si>
  <si>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</si>
  <si>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</si>
  <si>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</si>
  <si>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</si>
  <si>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</si>
  <si>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</si>
  <si>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</si>
  <si>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</si>
  <si>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</si>
  <si>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</si>
  <si>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</si>
  <si>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</si>
  <si>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</si>
  <si>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</si>
  <si>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</si>
  <si>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</si>
  <si>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</si>
  <si>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</si>
  <si>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</si>
  <si>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</si>
  <si>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</si>
  <si>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</si>
  <si>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</si>
  <si>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</si>
  <si>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</si>
  <si>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</si>
  <si>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</si>
  <si>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</si>
  <si>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</si>
  <si>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</si>
  <si>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</si>
  <si>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</si>
  <si>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</si>
  <si>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</si>
  <si>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</si>
  <si>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</si>
  <si>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</si>
  <si>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</si>
  <si>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</si>
  <si>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</si>
  <si>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</si>
  <si>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</si>
  <si>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</si>
  <si>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</si>
  <si>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</si>
  <si>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</si>
  <si>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</si>
  <si>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</si>
  <si>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</si>
  <si>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</si>
  <si>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</si>
  <si>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</si>
  <si>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</si>
  <si>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</si>
  <si>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</si>
  <si>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</si>
  <si>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</si>
  <si>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</si>
  <si>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</si>
  <si>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</si>
  <si>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</si>
  <si>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</si>
  <si>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</si>
  <si>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</si>
  <si>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</si>
  <si>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</si>
  <si>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</si>
  <si>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</si>
  <si>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</si>
  <si>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</si>
  <si>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</si>
  <si>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</si>
  <si>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</si>
  <si>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</si>
  <si>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</si>
  <si>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</si>
  <si>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</si>
  <si>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</si>
  <si>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</si>
  <si>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</si>
  <si>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</si>
  <si>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</si>
  <si>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</si>
  <si>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</si>
  <si>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</si>
  <si>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</si>
  <si>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</si>
  <si>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</si>
  <si>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</si>
  <si>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</si>
  <si>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</si>
  <si>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</si>
  <si>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</si>
  <si>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</si>
  <si>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</si>
  <si>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</si>
  <si>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</si>
  <si>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</si>
  <si>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</si>
  <si>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</si>
  <si>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</si>
  <si>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</si>
  <si>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</si>
  <si>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</si>
  <si>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</si>
  <si>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</si>
  <si>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</si>
  <si>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</si>
  <si>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</si>
  <si>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</si>
  <si>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</si>
  <si>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</si>
  <si>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</si>
  <si>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</si>
  <si>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</si>
  <si>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</si>
  <si>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</si>
  <si>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</si>
  <si>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</si>
  <si>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</si>
  <si>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</si>
  <si>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</si>
  <si>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</si>
  <si>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</si>
  <si>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</si>
  <si>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</si>
  <si>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</si>
  <si>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</si>
  <si>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</si>
  <si>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</si>
  <si>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</si>
  <si>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</si>
  <si>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</si>
  <si>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</si>
  <si>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</si>
  <si>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</si>
  <si>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</si>
  <si>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</si>
  <si>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</si>
  <si>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</si>
  <si>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</si>
  <si>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</si>
  <si>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</si>
  <si>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</si>
  <si>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</si>
  <si>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</si>
  <si>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</si>
  <si>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</si>
  <si>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</si>
  <si>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</si>
  <si>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</si>
  <si>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</si>
  <si>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</si>
  <si>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</si>
  <si>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</si>
  <si>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</si>
  <si>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</si>
  <si>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</si>
  <si>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</si>
  <si>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</si>
  <si>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</si>
  <si>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</si>
  <si>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</si>
  <si>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</si>
  <si>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</si>
  <si>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</si>
  <si>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</si>
  <si>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</si>
  <si>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</si>
  <si>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</si>
  <si>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</si>
  <si>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</si>
  <si>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</si>
  <si>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</si>
  <si>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</si>
  <si>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</si>
  <si>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</si>
  <si>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</si>
  <si>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</si>
  <si>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</si>
  <si>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</si>
  <si>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</si>
  <si>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</si>
  <si>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</si>
  <si>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</si>
  <si>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</si>
  <si>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</si>
  <si>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</si>
  <si>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</si>
  <si>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</si>
  <si>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</si>
  <si>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</si>
  <si>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</si>
  <si>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</si>
  <si>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</si>
  <si>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</si>
  <si>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</si>
  <si>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</si>
  <si>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</si>
  <si>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</si>
  <si>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</si>
  <si>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</si>
  <si>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</si>
  <si>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</si>
  <si>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</si>
  <si>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</si>
  <si>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</si>
  <si>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</si>
  <si>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</si>
  <si>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</si>
  <si>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</si>
  <si>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</si>
  <si>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</si>
  <si>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</si>
  <si>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</si>
  <si>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</si>
  <si>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</si>
  <si>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</si>
  <si>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</si>
  <si>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</si>
  <si>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</si>
  <si>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</si>
  <si>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</si>
  <si>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</si>
  <si>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</si>
  <si>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</si>
  <si>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</si>
  <si>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</si>
  <si>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</si>
  <si>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</si>
  <si>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</si>
  <si>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</si>
  <si>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</si>
  <si>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</si>
  <si>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</si>
  <si>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</si>
  <si>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</si>
  <si>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</si>
  <si>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</si>
  <si>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</si>
  <si>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</si>
  <si>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</si>
  <si>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</si>
  <si>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</si>
  <si>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</si>
  <si>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</si>
  <si>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</si>
  <si>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</si>
  <si>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</si>
  <si>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</si>
  <si>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</si>
  <si>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</si>
  <si>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</si>
  <si>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</si>
  <si>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</si>
  <si>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</si>
  <si>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</si>
  <si>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</si>
  <si>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</si>
  <si>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</si>
  <si>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</si>
  <si>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</si>
  <si>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</si>
  <si>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</si>
  <si>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</si>
  <si>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</si>
  <si>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</si>
  <si>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</si>
  <si>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</si>
  <si>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</si>
  <si>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</si>
  <si>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</si>
  <si>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</si>
  <si>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</si>
  <si>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</si>
  <si>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</si>
  <si>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</si>
  <si>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</si>
  <si>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</si>
  <si>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</si>
  <si>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</si>
  <si>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</si>
  <si>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</si>
  <si>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</si>
  <si>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</si>
  <si>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</si>
  <si>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</si>
  <si>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</si>
  <si>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</si>
  <si>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</si>
  <si>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</si>
  <si>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</si>
  <si>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</si>
  <si>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</si>
  <si>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</si>
  <si>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</si>
  <si>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</si>
  <si>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</si>
  <si>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</si>
  <si>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</si>
  <si>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</si>
  <si>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</si>
  <si>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</si>
  <si>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</si>
  <si>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</si>
  <si>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</si>
  <si>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</si>
  <si>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</si>
  <si>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</si>
  <si>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</si>
  <si>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</si>
  <si>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</si>
  <si>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</si>
  <si>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</si>
  <si>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</si>
  <si>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</si>
  <si>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</si>
  <si>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</si>
  <si>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</si>
  <si>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</si>
  <si>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</si>
  <si>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</si>
  <si>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</si>
  <si>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</si>
  <si>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</si>
  <si>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</si>
  <si>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</si>
  <si>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</si>
  <si>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</si>
  <si>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</si>
  <si>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</si>
  <si>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</si>
  <si>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</si>
  <si>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</si>
  <si>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</si>
  <si>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</si>
  <si>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</si>
  <si>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</si>
  <si>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</si>
  <si>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</si>
  <si>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</si>
  <si>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</si>
  <si>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</si>
  <si>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</si>
  <si>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</si>
  <si>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</si>
  <si>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</si>
  <si>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</si>
  <si>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</si>
  <si>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</si>
  <si>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</si>
  <si>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</si>
  <si>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</si>
  <si>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</si>
  <si>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</si>
  <si>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</si>
  <si>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</si>
  <si>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</si>
  <si>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</si>
  <si>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</si>
  <si>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</si>
  <si>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</si>
  <si>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</si>
  <si>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</si>
  <si>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</si>
  <si>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</si>
  <si>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</si>
  <si>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</si>
  <si>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</si>
  <si>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</si>
  <si>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</si>
  <si>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</si>
  <si>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</si>
  <si>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</si>
  <si>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</si>
  <si>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</si>
  <si>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</si>
  <si>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</si>
  <si>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</si>
  <si>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</si>
  <si>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</si>
  <si>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</si>
  <si>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</si>
  <si>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</si>
  <si>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</si>
  <si>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</si>
  <si>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</si>
  <si>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</si>
  <si>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</si>
  <si>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</si>
  <si>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</si>
  <si>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</si>
  <si>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</si>
  <si>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</si>
  <si>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</si>
  <si>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</si>
  <si>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</si>
  <si>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</si>
  <si>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</si>
  <si>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</si>
  <si>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</si>
  <si>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</si>
  <si>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</si>
  <si>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</si>
  <si>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</si>
  <si>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</si>
  <si>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</si>
  <si>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</si>
  <si>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</si>
  <si>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</si>
  <si>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</si>
  <si>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</si>
  <si>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</si>
  <si>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</si>
  <si>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</si>
  <si>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</si>
  <si>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</si>
  <si>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</si>
  <si>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</si>
  <si>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</si>
  <si>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</si>
  <si>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</si>
  <si>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</si>
  <si>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</si>
  <si>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</si>
  <si>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</si>
  <si>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</si>
  <si>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</si>
  <si>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</si>
  <si>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</si>
  <si>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</si>
  <si>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</si>
  <si>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</si>
  <si>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</si>
  <si>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</si>
  <si>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</si>
  <si>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</si>
  <si>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</si>
  <si>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</si>
  <si>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</si>
  <si>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</si>
  <si>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</si>
  <si>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</si>
  <si>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</si>
  <si>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</si>
  <si>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</si>
  <si>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</si>
  <si>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</si>
  <si>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</si>
  <si>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</si>
  <si>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</si>
  <si>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</si>
  <si>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</si>
  <si>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</si>
  <si>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</si>
  <si>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</si>
  <si>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</si>
  <si>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</si>
  <si>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</si>
  <si>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</si>
  <si>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</si>
  <si>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</si>
  <si>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</si>
  <si>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</si>
  <si>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</si>
  <si>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</si>
  <si>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</si>
  <si>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</si>
  <si>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</si>
  <si>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</si>
  <si>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</si>
  <si>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</si>
  <si>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</si>
  <si>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</si>
  <si>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</si>
  <si>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</si>
  <si>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</si>
  <si>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</si>
  <si>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</si>
  <si>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</si>
  <si>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</si>
  <si>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</si>
  <si>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</si>
  <si>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</si>
  <si>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</si>
  <si>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</si>
  <si>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</si>
  <si>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</si>
  <si>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</si>
  <si>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</si>
  <si>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</si>
  <si>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</si>
  <si>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</si>
  <si>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</si>
  <si>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</si>
  <si>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</si>
  <si>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</si>
  <si>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</si>
  <si>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</si>
  <si>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</si>
  <si>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</si>
  <si>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</si>
  <si>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</si>
  <si>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</si>
  <si>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</si>
  <si>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</si>
  <si>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</si>
  <si>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</si>
  <si>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</si>
  <si>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</si>
  <si>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</si>
  <si>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</si>
  <si>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</si>
  <si>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</si>
  <si>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</si>
  <si>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</si>
  <si>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</si>
  <si>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</si>
  <si>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</si>
  <si>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</si>
  <si>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</si>
  <si>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</si>
  <si>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</si>
  <si>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</si>
  <si>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</si>
  <si>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</si>
  <si>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</si>
  <si>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</si>
  <si>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</si>
  <si>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</si>
  <si>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</si>
  <si>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</si>
  <si>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</si>
  <si>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</si>
  <si>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</si>
  <si>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</si>
  <si>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</si>
  <si>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</si>
  <si>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</si>
  <si>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</si>
  <si>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</si>
  <si>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</si>
  <si>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</si>
  <si>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</si>
  <si>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</si>
  <si>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</si>
  <si>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</si>
  <si>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</si>
  <si>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</si>
  <si>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</si>
  <si>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</si>
  <si>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</si>
  <si>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</si>
  <si>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</si>
  <si>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</si>
  <si>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</si>
  <si>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</si>
  <si>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</si>
  <si>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</si>
  <si>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</si>
  <si>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</si>
  <si>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</si>
  <si>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</si>
  <si>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</si>
  <si>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</si>
  <si>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</si>
  <si>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</si>
  <si>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</si>
  <si>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</si>
  <si>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</si>
  <si>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</si>
  <si>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</si>
  <si>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</si>
  <si>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</si>
  <si>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</si>
  <si>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</si>
  <si>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</si>
  <si>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</si>
  <si>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</si>
  <si>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</si>
  <si>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</si>
  <si>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</si>
  <si>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</si>
  <si>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</si>
  <si>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</si>
  <si>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</si>
  <si>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</si>
  <si>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</si>
  <si>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</si>
  <si>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</si>
  <si>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</si>
  <si>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</si>
  <si>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</si>
  <si>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</si>
  <si>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</si>
  <si>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</si>
  <si>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</si>
  <si>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</si>
  <si>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</si>
  <si>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</si>
  <si>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</si>
  <si>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</si>
  <si>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</si>
  <si>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</si>
  <si>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</si>
  <si>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</si>
  <si>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</si>
  <si>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</si>
  <si>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</si>
  <si>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</si>
  <si>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</si>
  <si>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</si>
  <si>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</si>
  <si>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</si>
  <si>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</si>
  <si>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</si>
  <si>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</si>
  <si>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</si>
  <si>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</si>
  <si>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</si>
  <si>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</si>
  <si>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</si>
  <si>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</si>
  <si>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</si>
  <si>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</si>
  <si>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</si>
  <si>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</si>
  <si>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</si>
  <si>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</si>
  <si>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</si>
  <si>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</si>
  <si>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</si>
  <si>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</si>
  <si>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</si>
  <si>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</si>
  <si>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</si>
  <si>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</si>
  <si>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</si>
  <si>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</si>
  <si>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</si>
  <si>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</si>
  <si>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</si>
  <si>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</si>
  <si>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</si>
  <si>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</si>
  <si>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</si>
  <si>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</si>
  <si>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</si>
  <si>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</si>
  <si>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</si>
  <si>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</si>
  <si>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</si>
  <si>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</si>
  <si>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</si>
  <si>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</si>
  <si>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</si>
  <si>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</si>
  <si>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</si>
  <si>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</si>
  <si>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</si>
  <si>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</si>
  <si>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</si>
  <si>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</si>
  <si>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</si>
  <si>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</si>
  <si>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</si>
  <si>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</si>
  <si>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</si>
  <si>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</si>
  <si>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</si>
  <si>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</si>
  <si>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</si>
  <si>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</si>
  <si>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</si>
  <si>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</si>
  <si>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</si>
  <si>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</si>
  <si>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</si>
  <si>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</si>
  <si>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</si>
  <si>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</si>
  <si>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</si>
  <si>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</si>
  <si>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</si>
  <si>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</si>
  <si>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</si>
  <si>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</si>
  <si>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</si>
  <si>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</si>
  <si>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</si>
  <si>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</si>
  <si>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</si>
  <si>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</si>
  <si>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</si>
  <si>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</si>
  <si>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</si>
  <si>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</si>
  <si>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</si>
  <si>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</si>
  <si>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</si>
  <si>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</si>
  <si>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</si>
  <si>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</si>
  <si>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</si>
  <si>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</si>
  <si>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</si>
  <si>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</si>
  <si>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</si>
  <si>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</si>
  <si>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</si>
  <si>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</si>
  <si>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</si>
  <si>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</si>
  <si>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</si>
  <si>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</si>
  <si>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</si>
  <si>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</si>
  <si>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</si>
  <si>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</si>
  <si>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</si>
  <si>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</si>
  <si>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</si>
  <si>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</si>
  <si>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</si>
  <si>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</si>
  <si>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</si>
  <si>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</si>
  <si>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</si>
  <si>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</si>
  <si>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</si>
  <si>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</si>
  <si>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</si>
  <si>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</si>
  <si>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</si>
  <si>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</si>
  <si>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</si>
  <si>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</si>
  <si>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</si>
  <si>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</si>
  <si>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</si>
  <si>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</si>
  <si>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</si>
  <si>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</si>
  <si>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</si>
  <si>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</si>
  <si>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</si>
  <si>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</si>
  <si>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</si>
  <si>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</si>
  <si>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</si>
  <si>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</si>
  <si>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</si>
  <si>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</si>
  <si>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</si>
  <si>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</si>
  <si>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</si>
  <si>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</si>
  <si>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</si>
  <si>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</si>
  <si>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</si>
  <si>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</si>
  <si>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</si>
  <si>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</si>
  <si>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</si>
  <si>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</si>
  <si>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</si>
  <si>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</si>
  <si>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</si>
  <si>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</si>
  <si>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</si>
  <si>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</si>
  <si>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</si>
  <si>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</si>
  <si>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</si>
  <si>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</si>
  <si>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</si>
  <si>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</si>
  <si>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</si>
  <si>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</si>
  <si>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</si>
  <si>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</si>
  <si>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</si>
  <si>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</si>
  <si>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</si>
  <si>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</si>
  <si>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</si>
  <si>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</si>
  <si>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</si>
  <si>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</si>
  <si>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</si>
  <si>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</si>
  <si>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</si>
  <si>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</si>
  <si>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</si>
  <si>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</si>
  <si>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</si>
  <si>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</si>
  <si>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</si>
  <si>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</si>
  <si>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</si>
  <si>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</si>
  <si>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</si>
  <si>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</si>
  <si>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</si>
  <si>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</si>
  <si>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</si>
  <si>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</si>
  <si>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</si>
  <si>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</si>
  <si>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</si>
  <si>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</si>
  <si>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</si>
  <si>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</si>
  <si>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</si>
  <si>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</si>
  <si>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</si>
  <si>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</si>
  <si>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</si>
  <si>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</si>
  <si>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</si>
  <si>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</si>
  <si>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</si>
  <si>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</si>
  <si>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</si>
  <si>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</si>
  <si>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</si>
  <si>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</si>
  <si>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</si>
  <si>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</si>
  <si>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</si>
  <si>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</si>
  <si>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</si>
  <si>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</si>
  <si>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</si>
  <si>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</si>
  <si>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</si>
  <si>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</si>
  <si>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</si>
  <si>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</si>
  <si>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</si>
  <si>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</si>
  <si>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</si>
  <si>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</si>
  <si>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</si>
  <si>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</si>
  <si>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</si>
  <si>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</si>
  <si>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</si>
  <si>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</si>
  <si>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</si>
  <si>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</si>
  <si>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</si>
  <si>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</si>
  <si>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</si>
  <si>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</si>
  <si>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</si>
  <si>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</si>
  <si>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</si>
  <si>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</si>
  <si>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</si>
  <si>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</si>
  <si>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</si>
  <si>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</si>
  <si>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</si>
  <si>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</si>
  <si>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</si>
  <si>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</si>
  <si>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</si>
  <si>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</si>
  <si>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</si>
  <si>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</si>
  <si>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</si>
  <si>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</si>
  <si>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</si>
  <si>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</si>
  <si>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</si>
  <si>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</si>
  <si>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</si>
  <si>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</si>
  <si>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</si>
  <si>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</si>
  <si>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</si>
  <si>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</si>
  <si>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</si>
  <si>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</si>
  <si>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</si>
  <si>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</si>
  <si>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</si>
  <si>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</si>
  <si>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</si>
  <si>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</si>
  <si>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</si>
  <si>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</si>
  <si>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</si>
  <si>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</si>
  <si>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</si>
  <si>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</si>
  <si>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</si>
  <si>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</si>
  <si>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</si>
  <si>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</si>
  <si>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</si>
  <si>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</si>
  <si>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</si>
  <si>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</si>
  <si>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</si>
  <si>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</si>
  <si>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</si>
  <si>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</si>
  <si>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</si>
  <si>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</si>
  <si>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</si>
  <si>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</si>
  <si>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</si>
  <si>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</si>
  <si>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</si>
  <si>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</si>
  <si>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</si>
  <si>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</si>
  <si>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</si>
  <si>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</si>
  <si>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</si>
  <si>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</si>
  <si>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</si>
  <si>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</si>
  <si>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</si>
  <si>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</si>
  <si>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</si>
  <si>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</si>
  <si>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</si>
  <si>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</si>
  <si>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</si>
  <si>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</si>
  <si>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</si>
  <si>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</si>
  <si>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</si>
  <si>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</si>
  <si>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</si>
  <si>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</si>
  <si>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</si>
  <si>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</si>
  <si>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</si>
  <si>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</si>
  <si>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</si>
  <si>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</si>
  <si>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</si>
  <si>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</si>
  <si>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</si>
  <si>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</si>
  <si>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</si>
  <si>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</si>
  <si>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</si>
  <si>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</si>
  <si>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</si>
  <si>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</si>
  <si>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</si>
  <si>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</si>
  <si>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</si>
  <si>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</si>
  <si>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</si>
  <si>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</si>
  <si>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</si>
  <si>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</si>
  <si>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</si>
  <si>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</si>
  <si>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</si>
  <si>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</si>
  <si>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</si>
  <si>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</si>
  <si>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</si>
  <si>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</si>
  <si>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</si>
  <si>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</si>
  <si>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</si>
  <si>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</si>
  <si>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</si>
  <si>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</si>
  <si>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</si>
  <si>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</si>
  <si>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</si>
  <si>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</si>
  <si>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</si>
  <si>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</si>
  <si>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</si>
  <si>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</si>
  <si>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</si>
  <si>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</si>
  <si>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</si>
  <si>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</si>
  <si>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</si>
  <si>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</si>
  <si>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</si>
  <si>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</si>
  <si>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</si>
  <si>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</si>
  <si>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</si>
  <si>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</si>
  <si>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</si>
  <si>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</si>
  <si>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</si>
  <si>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</si>
  <si>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</si>
  <si>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</si>
  <si>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</si>
  <si>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</si>
  <si>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</si>
  <si>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</si>
  <si>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</si>
  <si>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</si>
  <si>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</si>
  <si>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</si>
  <si>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</si>
  <si>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</si>
  <si>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</si>
  <si>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</si>
  <si>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</si>
  <si>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</si>
  <si>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</si>
  <si>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</si>
  <si>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</si>
  <si>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</si>
  <si>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</si>
  <si>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</si>
  <si>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</si>
  <si>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</si>
  <si>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</si>
  <si>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</si>
  <si>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</si>
  <si>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</si>
  <si>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</si>
  <si>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</si>
  <si>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</si>
  <si>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</si>
  <si>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</si>
  <si>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</si>
  <si>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</si>
  <si>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</si>
  <si>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</si>
  <si>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</si>
  <si>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</si>
  <si>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</si>
  <si>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</si>
  <si>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</si>
  <si>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</si>
  <si>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</si>
  <si>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</si>
  <si>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</si>
  <si>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</si>
  <si>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</si>
  <si>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</si>
  <si>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</si>
  <si>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</si>
  <si>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</si>
  <si>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</si>
  <si>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</si>
  <si>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</si>
  <si>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</si>
  <si>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</si>
  <si>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</si>
  <si>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</si>
  <si>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</si>
  <si>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</si>
  <si>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</si>
  <si>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</si>
  <si>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</si>
  <si>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</si>
  <si>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</si>
  <si>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</si>
  <si>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</si>
  <si>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</si>
  <si>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</si>
  <si>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</si>
  <si>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</si>
  <si>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</si>
  <si>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</si>
  <si>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</si>
  <si>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</si>
  <si>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</si>
  <si>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</si>
  <si>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</si>
  <si>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</si>
  <si>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</si>
  <si>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</si>
  <si>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</si>
  <si>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</si>
  <si>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</si>
  <si>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</si>
  <si>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</si>
  <si>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</si>
  <si>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</si>
  <si>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</si>
  <si>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</si>
  <si>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</si>
  <si>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</si>
  <si>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</si>
  <si>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</si>
  <si>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</si>
  <si>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</si>
  <si>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</si>
  <si>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</si>
  <si>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</si>
  <si>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</si>
  <si>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</si>
  <si>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</si>
  <si>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</si>
  <si>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</si>
  <si>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</si>
  <si>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</si>
  <si>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</si>
  <si>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</si>
  <si>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</si>
  <si>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</si>
  <si>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</si>
  <si>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</si>
  <si>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</si>
  <si>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</si>
  <si>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</si>
  <si>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</si>
  <si>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</si>
  <si>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</si>
  <si>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</si>
  <si>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</si>
  <si>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</si>
  <si>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</si>
  <si>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</si>
  <si>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</si>
  <si>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</si>
  <si>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</si>
  <si>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</si>
  <si>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</si>
  <si>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</si>
  <si>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</si>
  <si>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</si>
  <si>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</si>
  <si>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</si>
  <si>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</si>
  <si>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</si>
  <si>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</si>
  <si>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</si>
  <si>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</si>
  <si>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</si>
  <si>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</si>
  <si>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</si>
  <si>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</si>
  <si>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</si>
  <si>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</si>
  <si>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</si>
  <si>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</si>
  <si>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</si>
  <si>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</si>
  <si>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</si>
  <si>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</si>
  <si>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</si>
  <si>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</si>
  <si>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</si>
  <si>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</si>
  <si>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</si>
  <si>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</si>
  <si>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</si>
  <si>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</si>
  <si>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</si>
  <si>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</si>
  <si>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</si>
  <si>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</si>
  <si>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</si>
  <si>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</si>
  <si>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</si>
  <si>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</si>
  <si>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</si>
  <si>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</si>
  <si>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</si>
  <si>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</si>
  <si>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</si>
  <si>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</si>
  <si>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</si>
  <si>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</si>
  <si>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</si>
  <si>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</si>
  <si>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</si>
  <si>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</si>
  <si>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</si>
  <si>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</si>
  <si>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</si>
  <si>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</si>
  <si>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</si>
  <si>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</si>
  <si>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</si>
  <si>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</si>
  <si>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</si>
  <si>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</si>
  <si>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</si>
  <si>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</si>
  <si>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</si>
  <si>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</si>
  <si>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</si>
  <si>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</si>
  <si>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</si>
  <si>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</si>
  <si>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</si>
  <si>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</si>
  <si>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</si>
  <si>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</si>
  <si>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</si>
  <si>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</si>
  <si>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</si>
  <si>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</si>
  <si>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</si>
  <si>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</si>
  <si>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</si>
  <si>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</si>
  <si>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</si>
  <si>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</si>
  <si>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</si>
  <si>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</si>
  <si>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</si>
  <si>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</si>
  <si>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</si>
  <si>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</si>
  <si>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</si>
  <si>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</si>
  <si>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</si>
  <si>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</si>
  <si>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</si>
  <si>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</si>
  <si>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</si>
  <si>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</si>
  <si>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</si>
  <si>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</si>
  <si>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</si>
  <si>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</si>
  <si>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</si>
  <si>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</si>
  <si>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</si>
  <si>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</si>
  <si>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</si>
  <si>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</si>
  <si>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</si>
  <si>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</si>
  <si>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</si>
  <si>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</si>
  <si>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</si>
  <si>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</si>
  <si>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</si>
  <si>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</si>
  <si>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</si>
  <si>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</si>
  <si>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</si>
  <si>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</si>
  <si>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</si>
  <si>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</si>
  <si>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</si>
  <si>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</si>
  <si>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</si>
  <si>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</si>
  <si>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</si>
  <si>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</si>
  <si>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</si>
  <si>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</si>
  <si>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</si>
  <si>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</si>
  <si>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</si>
  <si>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</si>
  <si>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</si>
  <si>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</si>
  <si>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</si>
  <si>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</si>
  <si>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</si>
  <si>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</si>
  <si>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</si>
  <si>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</si>
  <si>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</si>
  <si>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</si>
  <si>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</si>
  <si>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</si>
  <si>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</si>
  <si>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</si>
  <si>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</si>
  <si>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</si>
  <si>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</si>
  <si>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</si>
  <si>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</si>
  <si>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</si>
  <si>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</si>
  <si>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</si>
  <si>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</si>
  <si>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</si>
  <si>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</si>
  <si>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</si>
  <si>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</si>
  <si>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</si>
  <si>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</si>
  <si>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</si>
  <si>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</si>
  <si>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</si>
  <si>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</si>
  <si>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</si>
  <si>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</si>
  <si>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</si>
  <si>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</si>
  <si>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</si>
  <si>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</si>
  <si>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</si>
  <si>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</si>
  <si>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</si>
  <si>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</si>
  <si>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</si>
  <si>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</si>
  <si>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</si>
  <si>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</si>
  <si>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</si>
  <si>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</si>
  <si>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</si>
  <si>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</si>
  <si>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</si>
  <si>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</si>
  <si>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</si>
  <si>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</si>
  <si>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</si>
  <si>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</si>
  <si>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</si>
  <si>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</si>
  <si>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</si>
  <si>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</si>
  <si>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</si>
  <si>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</si>
  <si>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</si>
  <si>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</si>
  <si>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</si>
  <si>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</si>
  <si>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</si>
  <si>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</si>
  <si>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</si>
  <si>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</si>
  <si>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</si>
  <si>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</si>
  <si>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</si>
  <si>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</si>
  <si>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</si>
  <si>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</si>
  <si>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</si>
  <si>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</si>
  <si>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</si>
  <si>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</si>
  <si>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</si>
  <si>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</si>
  <si>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</si>
  <si>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</si>
  <si>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</si>
  <si>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</si>
  <si>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</si>
  <si>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</si>
  <si>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</si>
  <si>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</si>
  <si>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</si>
  <si>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</si>
  <si>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</si>
  <si>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</si>
  <si>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</si>
  <si>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</si>
  <si>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</si>
  <si>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</si>
  <si>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</si>
  <si>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</si>
  <si>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</si>
  <si>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</si>
  <si>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</si>
  <si>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</si>
  <si>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</si>
  <si>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</si>
  <si>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</si>
  <si>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</si>
  <si>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</si>
  <si>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</si>
  <si>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</si>
  <si>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</si>
  <si>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</si>
  <si>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</si>
  <si>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</si>
  <si>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</si>
  <si>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</si>
  <si>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</si>
  <si>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</si>
  <si>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</si>
  <si>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</si>
  <si>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</si>
  <si>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</si>
  <si>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</si>
  <si>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</si>
  <si>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</si>
  <si>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</si>
  <si>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</si>
  <si>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</si>
  <si>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</si>
  <si>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</si>
  <si>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</si>
  <si>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</si>
  <si>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</si>
  <si>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</si>
  <si>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</si>
  <si>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</si>
  <si>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</si>
  <si>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</si>
  <si>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</si>
  <si>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</si>
  <si>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</si>
  <si>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</si>
  <si>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</si>
  <si>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</si>
  <si>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</si>
  <si>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</si>
  <si>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</si>
  <si>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</si>
  <si>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</si>
  <si>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</si>
  <si>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</si>
  <si>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</si>
  <si>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</si>
  <si>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</si>
  <si>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</si>
  <si>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</si>
  <si>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</si>
  <si>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</si>
  <si>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</si>
  <si>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</si>
  <si>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</si>
  <si>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</si>
  <si>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</si>
  <si>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</si>
  <si>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</si>
  <si>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</si>
  <si>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</si>
  <si>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</si>
  <si>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</si>
  <si>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</si>
  <si>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</si>
  <si>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</si>
  <si>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</si>
  <si>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</si>
  <si>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</si>
  <si>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</si>
  <si>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</si>
  <si>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</si>
  <si>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</si>
  <si>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</si>
  <si>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</si>
  <si>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</si>
  <si>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</si>
  <si>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</si>
  <si>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</si>
  <si>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</si>
  <si>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</si>
  <si>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</si>
  <si>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</si>
  <si>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</si>
  <si>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</si>
  <si>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</si>
  <si>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</si>
  <si>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</si>
  <si>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</si>
  <si>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</si>
  <si>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</si>
  <si>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</si>
  <si>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</si>
  <si>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</si>
  <si>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</si>
  <si>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</si>
  <si>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</si>
  <si>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</si>
  <si>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</si>
  <si>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</si>
  <si>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</si>
  <si>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</si>
  <si>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</si>
  <si>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</si>
  <si>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</si>
  <si>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</si>
  <si>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</si>
  <si>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</si>
  <si>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</si>
  <si>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</si>
  <si>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</si>
  <si>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</si>
  <si>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</si>
  <si>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</si>
  <si>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</si>
  <si>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</si>
  <si>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</si>
  <si>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</si>
  <si>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</si>
  <si>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</si>
  <si>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</si>
  <si>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</si>
  <si>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</si>
  <si>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</si>
  <si>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</si>
  <si>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</si>
  <si>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</si>
  <si>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</si>
  <si>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</si>
  <si>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</si>
  <si>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</si>
  <si>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</si>
  <si>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</si>
  <si>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</si>
  <si>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</si>
  <si>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</si>
  <si>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</si>
  <si>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</si>
  <si>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</si>
  <si>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</si>
  <si>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</si>
  <si>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</si>
  <si>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</si>
  <si>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</si>
  <si>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</si>
  <si>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</si>
  <si>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</si>
  <si>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</si>
  <si>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</si>
  <si>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</si>
  <si>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</si>
  <si>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</si>
  <si>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</si>
  <si>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</si>
  <si>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</si>
  <si>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</si>
  <si>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</si>
  <si>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</si>
  <si>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</si>
  <si>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</si>
  <si>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</si>
  <si>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</si>
  <si>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</si>
  <si>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</si>
  <si>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</si>
  <si>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</si>
  <si>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</si>
  <si>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</si>
  <si>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</si>
  <si>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</si>
  <si>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</si>
  <si>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</si>
  <si>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</si>
  <si>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</si>
  <si>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</si>
  <si>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</si>
  <si>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</si>
  <si>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</si>
  <si>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</si>
  <si>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</si>
  <si>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</si>
  <si>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</si>
  <si>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</si>
  <si>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</si>
  <si>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</si>
  <si>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</si>
  <si>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</si>
  <si>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</si>
  <si>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</si>
  <si>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</si>
  <si>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</si>
  <si>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</si>
  <si>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</si>
  <si>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</si>
  <si>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</si>
  <si>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</si>
  <si>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</si>
  <si>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</si>
  <si>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</si>
  <si>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</si>
  <si>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</si>
  <si>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</si>
  <si>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</si>
  <si>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</si>
  <si>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</si>
  <si>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</si>
  <si>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</si>
  <si>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</si>
  <si>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</si>
  <si>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</si>
  <si>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</si>
  <si>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</si>
  <si>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</si>
  <si>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</si>
  <si>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</si>
  <si>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</si>
  <si>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</si>
  <si>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</si>
  <si>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</si>
  <si>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</si>
  <si>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</si>
  <si>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</si>
  <si>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</si>
  <si>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</si>
  <si>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</si>
  <si>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</si>
  <si>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</si>
  <si>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</si>
  <si>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</si>
  <si>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</si>
  <si>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</si>
  <si>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</si>
  <si>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</si>
  <si>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</si>
  <si>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</si>
  <si>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</si>
  <si>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</si>
  <si>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</si>
  <si>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</si>
  <si>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</si>
  <si>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</si>
  <si>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</si>
  <si>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</si>
  <si>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</si>
  <si>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</si>
  <si>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</si>
  <si>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</si>
  <si>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</si>
  <si>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</si>
  <si>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</si>
  <si>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</si>
  <si>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</si>
  <si>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</si>
  <si>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</si>
  <si>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</si>
  <si>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</si>
  <si>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</si>
  <si>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</si>
  <si>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</si>
  <si>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</si>
  <si>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</si>
  <si>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</si>
  <si>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</si>
  <si>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</si>
  <si>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</si>
  <si>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</si>
  <si>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</si>
  <si>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</si>
  <si>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</si>
  <si>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</si>
  <si>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</si>
  <si>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</si>
  <si>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</si>
  <si>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</si>
  <si>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</si>
  <si>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</si>
  <si>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</si>
  <si>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</si>
  <si>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</si>
  <si>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</si>
  <si>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</si>
  <si>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</si>
  <si>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</si>
  <si>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</si>
  <si>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</si>
  <si>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</si>
  <si>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</si>
  <si>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</si>
  <si>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</si>
  <si>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</si>
  <si>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</si>
  <si>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</si>
  <si>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</si>
  <si>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</si>
  <si>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</si>
  <si>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</si>
  <si>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</si>
  <si>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</si>
  <si>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</si>
  <si>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</si>
  <si>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</si>
  <si>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</si>
  <si>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</si>
  <si>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</si>
  <si>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</si>
  <si>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</si>
  <si>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</si>
  <si>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</si>
  <si>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</si>
  <si>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</si>
  <si>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</si>
  <si>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</si>
  <si>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</si>
  <si>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</si>
  <si>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</si>
  <si>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</si>
  <si>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</si>
  <si>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</si>
  <si>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</si>
  <si>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</si>
  <si>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</si>
  <si>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</si>
  <si>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</si>
  <si>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</si>
  <si>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</si>
  <si>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</si>
  <si>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</si>
  <si>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</si>
  <si>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</si>
  <si>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</si>
  <si>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</si>
  <si>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</si>
  <si>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</si>
  <si>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</si>
  <si>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</si>
  <si>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</si>
  <si>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</si>
  <si>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</si>
  <si>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</si>
  <si>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</si>
  <si>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</si>
  <si>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</si>
  <si>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</si>
  <si>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</si>
  <si>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</si>
  <si>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</si>
  <si>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</si>
  <si>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</si>
  <si>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</si>
  <si>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</si>
  <si>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</si>
  <si>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</si>
  <si>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</si>
  <si>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</si>
  <si>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</si>
  <si>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</si>
  <si>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</si>
  <si>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</si>
  <si>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</si>
  <si>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</si>
  <si>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</si>
  <si>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</si>
  <si>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</si>
  <si>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</si>
  <si>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</si>
  <si>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</si>
  <si>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</si>
  <si>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</si>
  <si>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</si>
  <si>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</si>
  <si>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</si>
  <si>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</si>
  <si>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</si>
  <si>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</si>
  <si>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</si>
  <si>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</si>
  <si>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</si>
  <si>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</si>
  <si>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</si>
  <si>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</si>
  <si>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</si>
  <si>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</si>
  <si>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</si>
  <si>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</si>
  <si>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</si>
  <si>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</si>
  <si>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</si>
  <si>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</si>
  <si>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</si>
  <si>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</si>
  <si>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</si>
  <si>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</si>
  <si>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</si>
  <si>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</si>
  <si>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</si>
  <si>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</si>
  <si>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</si>
  <si>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</si>
  <si>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</si>
  <si>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</si>
  <si>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</si>
  <si>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</si>
  <si>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</si>
  <si>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</si>
  <si>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</si>
  <si>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</si>
  <si>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</si>
  <si>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</si>
  <si>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</si>
  <si>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</si>
  <si>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</si>
  <si>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</si>
  <si>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</si>
  <si>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</si>
  <si>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</si>
  <si>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</si>
  <si>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</si>
  <si>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</si>
  <si>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</si>
  <si>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</si>
  <si>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</si>
  <si>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</si>
  <si>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</si>
  <si>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</si>
  <si>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</si>
  <si>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</si>
  <si>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</si>
  <si>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</si>
  <si>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</si>
  <si>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</si>
  <si>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</si>
  <si>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</si>
  <si>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</si>
  <si>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</si>
  <si>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</si>
  <si>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</si>
  <si>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</si>
  <si>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</si>
  <si>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</si>
  <si>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</si>
  <si>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</si>
  <si>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</si>
  <si>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</si>
  <si>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</si>
  <si>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</si>
  <si>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</si>
  <si>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</si>
  <si>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</si>
  <si>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</si>
  <si>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</si>
  <si>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</si>
  <si>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</si>
  <si>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</si>
  <si>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</si>
  <si>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</si>
  <si>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</si>
  <si>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</si>
  <si>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</si>
  <si>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</si>
  <si>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</si>
  <si>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</si>
  <si>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</si>
  <si>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</si>
  <si>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</si>
  <si>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</si>
  <si>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</si>
  <si>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</si>
  <si>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</si>
  <si>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</si>
  <si>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</si>
  <si>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</si>
  <si>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</si>
  <si>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</si>
  <si>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</si>
  <si>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</si>
  <si>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</si>
  <si>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</si>
  <si>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</si>
  <si>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</si>
  <si>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</si>
  <si>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</si>
  <si>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</si>
  <si>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</si>
  <si>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</si>
  <si>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</si>
  <si>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</si>
  <si>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</si>
  <si>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</si>
  <si>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</si>
  <si>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</si>
  <si>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</si>
  <si>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</si>
  <si>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</si>
  <si>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</si>
  <si>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</si>
  <si>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</si>
  <si>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</si>
  <si>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</si>
  <si>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</si>
  <si>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</si>
  <si>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</si>
  <si>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</si>
  <si>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</si>
  <si>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</si>
  <si>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</si>
  <si>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</si>
  <si>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</si>
  <si>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</si>
  <si>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</si>
  <si>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</si>
  <si>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</si>
  <si>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</si>
  <si>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</si>
  <si>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</si>
  <si>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</si>
  <si>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</si>
  <si>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</si>
  <si>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</si>
  <si>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</si>
  <si>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</si>
  <si>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</si>
  <si>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</si>
  <si>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</si>
  <si>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</si>
  <si>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</si>
  <si>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</si>
  <si>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</si>
  <si>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</si>
  <si>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</si>
  <si>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</si>
  <si>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</si>
  <si>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</si>
  <si>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</si>
  <si>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</si>
  <si>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</si>
  <si>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</si>
  <si>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</si>
  <si>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</si>
  <si>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</si>
  <si>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</si>
  <si>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</si>
  <si>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</si>
  <si>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</si>
  <si>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</si>
  <si>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</si>
  <si>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</si>
  <si>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</si>
  <si>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</si>
  <si>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</si>
  <si>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</si>
  <si>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</si>
  <si>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</si>
  <si>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</si>
  <si>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</si>
  <si>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</si>
  <si>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</si>
  <si>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</si>
  <si>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</si>
  <si>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</si>
  <si>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</si>
  <si>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</si>
  <si>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</si>
  <si>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</si>
  <si>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</si>
  <si>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</si>
  <si>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</si>
  <si>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</si>
  <si>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</si>
  <si>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</si>
  <si>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</si>
  <si>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</si>
  <si>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</si>
  <si>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</si>
  <si>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</si>
  <si>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</si>
  <si>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</si>
  <si>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</si>
  <si>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</si>
  <si>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</si>
  <si>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</si>
  <si>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</si>
  <si>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</si>
  <si>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</si>
  <si>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</si>
  <si>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</si>
  <si>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</si>
  <si>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</si>
  <si>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</si>
  <si>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</si>
  <si>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</si>
  <si>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</si>
  <si>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</si>
  <si>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</si>
  <si>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</si>
  <si>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</si>
  <si>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</si>
  <si>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</si>
  <si>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</si>
  <si>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</si>
  <si>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</si>
  <si>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</si>
  <si>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</si>
  <si>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</si>
  <si>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</si>
  <si>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</si>
  <si>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</si>
  <si>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</si>
  <si>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</si>
  <si>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</si>
  <si>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</si>
  <si>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</si>
  <si>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</si>
  <si>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</si>
  <si>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</si>
  <si>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</si>
  <si>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</si>
  <si>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</si>
  <si>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</si>
  <si>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</si>
  <si>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</si>
  <si>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</si>
  <si>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</si>
  <si>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</si>
  <si>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</si>
  <si>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</si>
  <si>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</si>
  <si>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</si>
  <si>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</si>
  <si>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</si>
  <si>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</si>
  <si>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</si>
  <si>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</si>
  <si>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</si>
  <si>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</si>
  <si>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</si>
  <si>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</si>
  <si>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</si>
  <si>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</si>
  <si>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</si>
  <si>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</si>
  <si>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</si>
  <si>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</si>
  <si>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</si>
  <si>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</si>
  <si>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</si>
  <si>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</si>
  <si>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</si>
  <si>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</si>
  <si>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</si>
  <si>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</si>
  <si>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</si>
  <si>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</si>
  <si>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</si>
  <si>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</si>
  <si>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</si>
  <si>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</si>
  <si>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</si>
  <si>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</si>
  <si>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</si>
  <si>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</si>
  <si>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</si>
  <si>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</si>
  <si>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</si>
  <si>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</si>
  <si>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</si>
  <si>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</si>
  <si>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</si>
  <si>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</si>
  <si>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</si>
  <si>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</si>
  <si>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</si>
  <si>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</si>
  <si>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</si>
  <si>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</si>
  <si>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</si>
  <si>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</si>
  <si>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</si>
  <si>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</si>
  <si>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</si>
  <si>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</si>
  <si>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</si>
  <si>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</si>
  <si>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</si>
  <si>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</si>
  <si>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</si>
  <si>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</si>
  <si>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</si>
  <si>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</si>
  <si>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</si>
  <si>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</si>
  <si>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</si>
  <si>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</si>
  <si>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</si>
  <si>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</si>
  <si>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</si>
  <si>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</si>
  <si>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</si>
  <si>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</si>
  <si>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</si>
  <si>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</si>
  <si>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</si>
  <si>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</si>
  <si>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</si>
  <si>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</si>
  <si>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</si>
  <si>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</si>
  <si>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</si>
  <si>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</si>
  <si>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</si>
  <si>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</si>
  <si>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</si>
  <si>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</si>
  <si>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</si>
  <si>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</si>
  <si>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</si>
  <si>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</si>
  <si>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</si>
  <si>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</si>
  <si>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</si>
  <si>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</si>
  <si>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</si>
  <si>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</si>
  <si>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</si>
  <si>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</si>
  <si>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</si>
  <si>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</si>
  <si>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</si>
  <si>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</si>
  <si>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</si>
  <si>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</si>
  <si>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</si>
  <si>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</si>
  <si>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</si>
  <si>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</si>
  <si>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</si>
  <si>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</si>
  <si>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</si>
  <si>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</si>
  <si>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</si>
  <si>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</si>
  <si>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</si>
  <si>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</si>
  <si>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</si>
  <si>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</si>
  <si>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</si>
  <si>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</si>
  <si>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</si>
  <si>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</si>
  <si>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</si>
  <si>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</si>
  <si>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</si>
  <si>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</si>
  <si>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</si>
  <si>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</si>
  <si>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</si>
  <si>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</si>
  <si>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</si>
  <si>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</si>
  <si>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</si>
  <si>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</si>
  <si>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</si>
  <si>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</si>
  <si>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</si>
  <si>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</si>
  <si>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</si>
  <si>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</si>
  <si>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</si>
  <si>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</si>
  <si>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</si>
  <si>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</si>
  <si>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</si>
  <si>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</si>
  <si>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</si>
  <si>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</si>
  <si>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</si>
  <si>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</si>
  <si>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</si>
  <si>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</si>
  <si>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</si>
  <si>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</si>
  <si>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</si>
  <si>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</si>
  <si>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</si>
  <si>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</si>
  <si>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</si>
  <si>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</si>
  <si>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</si>
  <si>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</si>
  <si>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</si>
  <si>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</si>
  <si>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</si>
  <si>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</si>
  <si>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</si>
  <si>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</si>
  <si>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</si>
  <si>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</si>
  <si>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</si>
  <si>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</si>
  <si>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</si>
  <si>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</si>
  <si>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</si>
  <si>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</si>
  <si>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</si>
  <si>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</si>
  <si>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</si>
  <si>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</si>
  <si>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</si>
  <si>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</si>
  <si>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</si>
  <si>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</si>
  <si>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</si>
  <si>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</si>
  <si>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</si>
  <si>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</si>
  <si>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</si>
  <si>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</si>
  <si>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</si>
  <si>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</si>
  <si>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</si>
  <si>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</si>
  <si>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</si>
  <si>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</si>
  <si>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</si>
  <si>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</si>
  <si>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</si>
  <si>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</si>
  <si>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</si>
  <si>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</si>
  <si>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</si>
  <si>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</si>
  <si>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</si>
  <si>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</si>
  <si>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</si>
  <si>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</si>
  <si>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</si>
  <si>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</si>
  <si>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</si>
  <si>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</si>
  <si>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</si>
  <si>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</si>
  <si>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</si>
  <si>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</si>
  <si>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</si>
  <si>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</si>
  <si>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</si>
  <si>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</si>
  <si>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</si>
  <si>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</si>
  <si>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</si>
  <si>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</si>
  <si>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</si>
  <si>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</si>
  <si>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</si>
  <si>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</si>
  <si>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</si>
  <si>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</si>
  <si>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</si>
  <si>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</si>
  <si>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</si>
  <si>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</si>
  <si>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</si>
  <si>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</si>
  <si>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</si>
  <si>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</si>
  <si>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</si>
  <si>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</si>
  <si>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</si>
  <si>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</si>
  <si>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</si>
  <si>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</si>
  <si>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</si>
  <si>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</si>
  <si>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</si>
  <si>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</si>
  <si>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</si>
  <si>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</si>
  <si>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</si>
  <si>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</si>
  <si>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</si>
  <si>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</si>
  <si>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</si>
  <si>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</si>
  <si>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</si>
  <si>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</si>
  <si>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</si>
  <si>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</si>
  <si>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</si>
  <si>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</si>
  <si>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</si>
  <si>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</si>
  <si>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</si>
  <si>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</si>
  <si>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</si>
  <si>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</si>
  <si>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</si>
  <si>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</si>
  <si>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</si>
  <si>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</si>
  <si>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</si>
  <si>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</si>
  <si>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</si>
  <si>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</si>
  <si>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</si>
  <si>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</si>
  <si>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</si>
  <si>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</si>
  <si>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</si>
  <si>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</si>
  <si>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</si>
  <si>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</si>
  <si>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</si>
  <si>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</si>
  <si>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</si>
  <si>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</si>
  <si>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</si>
  <si>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</si>
  <si>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</si>
  <si>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</si>
  <si>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</si>
  <si>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</si>
  <si>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</si>
  <si>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</si>
  <si>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</si>
  <si>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</si>
  <si>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</si>
  <si>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</si>
  <si>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</si>
  <si>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</si>
  <si>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</si>
  <si>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</si>
  <si>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</si>
  <si>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</si>
  <si>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</si>
  <si>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</si>
  <si>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</si>
  <si>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</si>
  <si>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</si>
  <si>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</si>
  <si>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</si>
  <si>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</si>
  <si>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</si>
  <si>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</si>
  <si>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</si>
  <si>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</si>
  <si>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</si>
  <si>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</si>
  <si>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</si>
  <si>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</si>
  <si>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</si>
  <si>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</si>
  <si>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</si>
  <si>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</si>
  <si>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</si>
  <si>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</si>
  <si>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</si>
  <si>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</si>
  <si>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</si>
  <si>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</si>
  <si>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</si>
  <si>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</si>
  <si>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</si>
  <si>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</si>
  <si>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</si>
  <si>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</si>
  <si>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</si>
  <si>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</si>
  <si>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</si>
  <si>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</si>
  <si>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</si>
  <si>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</si>
  <si>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</si>
  <si>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</si>
  <si>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</si>
  <si>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</si>
  <si>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</si>
  <si>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</si>
  <si>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</si>
  <si>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</si>
  <si>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</si>
  <si>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</si>
  <si>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</si>
  <si>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</si>
  <si>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</si>
  <si>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</si>
  <si>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</si>
  <si>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</si>
  <si>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</si>
  <si>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</si>
  <si>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</si>
  <si>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</si>
  <si>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</si>
  <si>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</si>
  <si>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</si>
  <si>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</si>
  <si>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</si>
  <si>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</si>
  <si>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</si>
  <si>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</si>
  <si>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</si>
  <si>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</si>
  <si>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</si>
  <si>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</si>
  <si>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</si>
  <si>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</si>
  <si>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</si>
  <si>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</si>
  <si>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</si>
  <si>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</si>
  <si>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</si>
  <si>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</si>
  <si>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</si>
  <si>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</si>
  <si>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</si>
  <si>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</si>
  <si>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</si>
  <si>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</si>
  <si>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</si>
  <si>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</si>
  <si>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</si>
  <si>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</si>
  <si>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</si>
  <si>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</si>
  <si>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</si>
  <si>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</si>
  <si>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</si>
  <si>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</si>
  <si>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</si>
  <si>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</si>
  <si>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</si>
  <si>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</si>
  <si>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</si>
  <si>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</si>
  <si>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</si>
  <si>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</si>
  <si>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</si>
  <si>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</si>
  <si>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</si>
  <si>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</si>
  <si>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</si>
  <si>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</si>
  <si>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</si>
  <si>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</si>
  <si>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</si>
  <si>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</si>
  <si>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</si>
  <si>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</si>
  <si>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</si>
  <si>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</si>
  <si>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</si>
  <si>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</si>
  <si>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</si>
  <si>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</si>
  <si>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</si>
  <si>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</si>
  <si>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</si>
  <si>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</si>
  <si>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</si>
  <si>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</si>
  <si>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</si>
  <si>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</si>
  <si>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</si>
  <si>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</si>
  <si>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</si>
  <si>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</si>
  <si>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</si>
  <si>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</si>
  <si>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</si>
  <si>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</si>
  <si>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</si>
  <si>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</si>
  <si>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</si>
  <si>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</si>
  <si>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</si>
  <si>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</si>
  <si>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</si>
  <si>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</si>
  <si>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</si>
  <si>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</si>
  <si>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</si>
  <si>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</si>
  <si>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</si>
  <si>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</si>
  <si>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</si>
  <si>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</si>
  <si>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</si>
  <si>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</si>
  <si>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</si>
  <si>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</si>
  <si>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</si>
  <si>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</si>
  <si>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</si>
  <si>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</si>
  <si>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</si>
  <si>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</si>
  <si>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</si>
  <si>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</si>
  <si>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</si>
  <si>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</si>
  <si>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</si>
  <si>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</si>
  <si>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</si>
  <si>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</si>
  <si>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</si>
  <si>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</si>
  <si>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</si>
  <si>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</si>
  <si>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</si>
  <si>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</si>
  <si>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</si>
  <si>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</si>
  <si>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</si>
  <si>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</si>
  <si>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</si>
  <si>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</si>
  <si>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</si>
  <si>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</si>
  <si>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</si>
  <si>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</si>
  <si>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</si>
  <si>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</si>
  <si>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</si>
  <si>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</si>
  <si>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</si>
  <si>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</si>
  <si>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</si>
  <si>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</si>
  <si>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</si>
  <si>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</si>
  <si>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</si>
  <si>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</si>
  <si>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</si>
  <si>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</si>
  <si>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</si>
  <si>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</si>
  <si>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</si>
  <si>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</si>
  <si>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</si>
  <si>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</si>
  <si>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</si>
  <si>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</si>
  <si>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</si>
  <si>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</si>
  <si>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</si>
  <si>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</si>
  <si>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</si>
  <si>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</si>
  <si>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</si>
  <si>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</si>
  <si>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</si>
  <si>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</si>
  <si>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</si>
  <si>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</si>
  <si>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</si>
  <si>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</si>
  <si>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</si>
  <si>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</si>
  <si>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</si>
  <si>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</si>
  <si>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</si>
  <si>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</si>
  <si>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</si>
  <si>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</si>
  <si>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</si>
  <si>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</si>
  <si>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</si>
  <si>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</si>
  <si>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</si>
  <si>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</si>
  <si>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</si>
  <si>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</si>
  <si>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</si>
  <si>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</si>
  <si>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</si>
  <si>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</si>
  <si>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</si>
  <si>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</si>
  <si>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</si>
  <si>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</si>
  <si>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</si>
  <si>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</si>
  <si>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</si>
  <si>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</si>
  <si>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</si>
  <si>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</si>
  <si>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</si>
  <si>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</si>
  <si>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</si>
  <si>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</si>
  <si>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</si>
  <si>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</si>
  <si>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</si>
  <si>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</si>
  <si>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</si>
  <si>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</si>
  <si>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</si>
  <si>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</si>
  <si>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</si>
  <si>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</si>
  <si>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</si>
  <si>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</si>
  <si>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</si>
  <si>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</si>
  <si>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</si>
  <si>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</si>
  <si>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</si>
  <si>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</si>
  <si>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</si>
  <si>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</si>
  <si>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</si>
  <si>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</si>
  <si>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</si>
  <si>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</si>
  <si>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</si>
  <si>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</si>
  <si>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</si>
  <si>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</si>
  <si>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</si>
  <si>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</si>
  <si>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</si>
  <si>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</si>
  <si>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</si>
  <si>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</si>
  <si>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</si>
  <si>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</si>
  <si>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</si>
  <si>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</si>
  <si>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</si>
  <si>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</si>
  <si>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</si>
  <si>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</si>
  <si>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</si>
  <si>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</si>
  <si>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</si>
  <si>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</si>
  <si>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</si>
  <si>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</si>
  <si>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</si>
  <si>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</si>
  <si>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</si>
  <si>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</si>
  <si>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</si>
  <si>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</si>
  <si>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</si>
  <si>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</si>
  <si>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</si>
  <si>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</si>
  <si>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</si>
  <si>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</si>
  <si>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</si>
  <si>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</si>
  <si>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</si>
  <si>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</si>
  <si>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</si>
  <si>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</si>
  <si>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</si>
  <si>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</si>
  <si>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</si>
  <si>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</si>
  <si>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</si>
  <si>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</si>
  <si>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</si>
  <si>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</si>
  <si>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</si>
  <si>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</si>
  <si>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</si>
  <si>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</si>
  <si>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</si>
  <si>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</si>
  <si>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</si>
  <si>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</si>
  <si>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</si>
  <si>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</si>
  <si>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</si>
  <si>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</si>
  <si>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</si>
  <si>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</si>
  <si>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</si>
  <si>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</si>
  <si>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</si>
  <si>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</si>
  <si>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</si>
  <si>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</si>
  <si>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</si>
  <si>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</si>
  <si>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</si>
  <si>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</si>
  <si>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</si>
  <si>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</si>
  <si>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</si>
  <si>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</si>
  <si>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</si>
  <si>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</si>
  <si>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</si>
  <si>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</si>
  <si>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</si>
  <si>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</si>
  <si>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</si>
  <si>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</si>
  <si>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</si>
  <si>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</si>
  <si>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</si>
  <si>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</si>
  <si>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</si>
  <si>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</si>
  <si>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</si>
  <si>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</si>
  <si>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</si>
  <si>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</si>
  <si>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</si>
  <si>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</si>
  <si>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</si>
  <si>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</si>
  <si>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</si>
  <si>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</si>
  <si>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</si>
  <si>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</si>
  <si>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</si>
  <si>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</si>
  <si>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</si>
  <si>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</si>
  <si>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</si>
  <si>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</si>
  <si>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</si>
  <si>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</si>
  <si>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</si>
  <si>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</si>
  <si>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</si>
  <si>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</si>
  <si>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</si>
  <si>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</si>
  <si>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</si>
  <si>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</si>
  <si>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</si>
  <si>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</si>
  <si>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</si>
  <si>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</si>
  <si>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</si>
  <si>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</si>
  <si>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</si>
  <si>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</si>
  <si>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</si>
  <si>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</si>
  <si>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</si>
  <si>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</si>
  <si>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</si>
  <si>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</si>
  <si>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</si>
  <si>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</si>
  <si>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</si>
  <si>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</si>
  <si>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</si>
  <si>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</si>
  <si>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</si>
  <si>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</si>
  <si>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</si>
  <si>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</si>
  <si>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</si>
  <si>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</si>
  <si>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</si>
  <si>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</si>
  <si>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</si>
  <si>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</si>
  <si>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</si>
  <si>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</si>
  <si>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</si>
  <si>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</si>
  <si>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</si>
  <si>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</si>
  <si>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</si>
  <si>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</si>
  <si>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</si>
  <si>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</si>
  <si>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</si>
  <si>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</si>
  <si>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</si>
  <si>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</si>
  <si>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</si>
  <si>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</si>
  <si>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</si>
  <si>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</si>
  <si>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</si>
  <si>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</si>
  <si>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</si>
  <si>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</si>
  <si>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</si>
  <si>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</si>
  <si>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</si>
  <si>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</si>
  <si>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</si>
  <si>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</si>
  <si>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</si>
  <si>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</si>
  <si>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</si>
  <si>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</si>
  <si>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</si>
  <si>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</si>
  <si>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</si>
  <si>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</si>
  <si>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</si>
  <si>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</si>
  <si>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</si>
  <si>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</si>
  <si>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</si>
  <si>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</si>
  <si>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</si>
  <si>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</si>
  <si>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</si>
  <si>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</si>
  <si>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</si>
  <si>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</si>
  <si>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</si>
  <si>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</si>
  <si>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</si>
  <si>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</si>
  <si>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</si>
  <si>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</si>
  <si>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</si>
  <si>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</si>
  <si>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</si>
  <si>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</si>
  <si>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</si>
  <si>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</si>
  <si>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</si>
  <si>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</si>
  <si>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</si>
  <si>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</si>
  <si>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</si>
  <si>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</si>
  <si>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</si>
  <si>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</si>
  <si>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</si>
  <si>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</si>
  <si>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</si>
  <si>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</si>
  <si>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</si>
  <si>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</si>
  <si>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</si>
  <si>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</si>
  <si>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</si>
  <si>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</si>
  <si>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</si>
  <si>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</si>
  <si>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</si>
  <si>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</si>
  <si>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</si>
  <si>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</si>
  <si>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</si>
  <si>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</si>
  <si>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</si>
  <si>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</si>
  <si>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</si>
  <si>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</si>
  <si>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</si>
  <si>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</si>
  <si>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</si>
  <si>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</si>
  <si>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</si>
  <si>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</si>
  <si>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</si>
  <si>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</si>
  <si>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</si>
  <si>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</si>
  <si>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</si>
  <si>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</si>
  <si>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</si>
  <si>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</si>
  <si>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</si>
  <si>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</si>
  <si>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</si>
  <si>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</si>
  <si>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</si>
  <si>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</si>
  <si>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</si>
  <si>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</si>
  <si>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</si>
  <si>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</si>
  <si>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</si>
  <si>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</si>
  <si>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</si>
  <si>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</si>
  <si>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</si>
  <si>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</si>
  <si>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</si>
  <si>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</si>
  <si>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</si>
  <si>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</si>
  <si>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</si>
  <si>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</si>
  <si>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</si>
  <si>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</si>
  <si>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</si>
  <si>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</si>
  <si>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</si>
  <si>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</si>
  <si>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</si>
  <si>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</si>
  <si>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</si>
  <si>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</si>
  <si>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</si>
  <si>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</si>
  <si>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</si>
  <si>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</si>
  <si>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</si>
  <si>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</si>
  <si>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</si>
  <si>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</si>
  <si>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</si>
  <si>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</si>
  <si>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</si>
  <si>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</si>
  <si>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</si>
  <si>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</si>
  <si>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</si>
  <si>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</si>
  <si>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</si>
  <si>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</si>
  <si>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</si>
  <si>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</si>
  <si>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</si>
  <si>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</si>
  <si>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</si>
  <si>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</si>
  <si>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</si>
  <si>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</si>
  <si>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</si>
  <si>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</si>
  <si>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</si>
  <si>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</si>
  <si>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</si>
  <si>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</si>
  <si>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</si>
  <si>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</si>
  <si>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</si>
  <si>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</si>
  <si>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</si>
  <si>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</si>
  <si>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</si>
  <si>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</si>
  <si>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</si>
  <si>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</si>
  <si>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</si>
  <si>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</si>
  <si>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</si>
  <si>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</si>
  <si>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</si>
  <si>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</si>
  <si>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</si>
  <si>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</si>
  <si>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</si>
  <si>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</si>
  <si>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</si>
  <si>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</si>
  <si>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</si>
  <si>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</si>
  <si>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</si>
  <si>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</si>
  <si>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</si>
  <si>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</si>
  <si>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</si>
  <si>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</si>
  <si>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</si>
  <si>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</si>
  <si>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</si>
  <si>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</si>
  <si>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</si>
  <si>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</si>
  <si>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</si>
  <si>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</si>
  <si>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</si>
  <si>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</si>
  <si>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</si>
  <si>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</si>
  <si>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</si>
  <si>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</si>
  <si>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</si>
  <si>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</si>
  <si>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</si>
  <si>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</si>
  <si>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</si>
  <si>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</si>
  <si>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</si>
  <si>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</si>
  <si>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</si>
  <si>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</si>
  <si>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</si>
  <si>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</si>
  <si>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</si>
  <si>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</si>
  <si>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</si>
  <si>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</si>
  <si>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</si>
  <si>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</si>
  <si>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</si>
  <si>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</si>
  <si>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</si>
  <si>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</si>
  <si>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</si>
  <si>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</si>
  <si>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</si>
  <si>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</si>
  <si>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</si>
  <si>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</si>
  <si>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</si>
  <si>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</si>
  <si>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</si>
  <si>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</si>
  <si>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</si>
  <si>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</si>
  <si>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</si>
  <si>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</si>
  <si>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</si>
  <si>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</si>
  <si>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</si>
  <si>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</si>
  <si>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</si>
  <si>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</si>
  <si>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</si>
  <si>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</si>
  <si>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</si>
  <si>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</si>
  <si>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</si>
  <si>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</si>
  <si>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</si>
  <si>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</si>
  <si>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</si>
  <si>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</si>
  <si>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</si>
  <si>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</si>
  <si>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</si>
  <si>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</si>
  <si>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</si>
  <si>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</si>
  <si>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</si>
  <si>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</si>
  <si>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</si>
  <si>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</si>
  <si>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</si>
  <si>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</si>
  <si>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</si>
  <si>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</si>
  <si>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</si>
  <si>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</si>
  <si>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</si>
  <si>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</si>
  <si>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</si>
  <si>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</si>
  <si>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</si>
  <si>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</si>
  <si>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</si>
  <si>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</si>
  <si>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</si>
  <si>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</si>
  <si>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</si>
  <si>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</si>
  <si>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</si>
  <si>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</si>
  <si>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</si>
  <si>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</si>
  <si>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</si>
  <si>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</si>
  <si>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</si>
  <si>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</si>
  <si>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</si>
  <si>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</si>
  <si>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</si>
  <si>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</si>
  <si>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</si>
  <si>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</si>
  <si>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</si>
  <si>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</si>
  <si>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</si>
  <si>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</si>
  <si>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</si>
  <si>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</si>
  <si>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</si>
  <si>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</si>
  <si>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</si>
  <si>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</si>
  <si>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</si>
  <si>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</si>
  <si>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</si>
  <si>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</si>
  <si>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</si>
  <si>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</si>
  <si>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</si>
  <si>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</si>
  <si>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</si>
  <si>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</si>
  <si>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</si>
  <si>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</si>
  <si>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</si>
  <si>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</si>
  <si>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</si>
  <si>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</si>
  <si>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</si>
  <si>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</si>
  <si>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</si>
  <si>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</si>
  <si>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</si>
  <si>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</si>
  <si>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</si>
  <si>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</si>
  <si>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</si>
  <si>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</si>
  <si>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</si>
  <si>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</si>
  <si>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</si>
  <si>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</si>
  <si>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</si>
  <si>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</si>
  <si>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</si>
  <si>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</si>
  <si>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</si>
  <si>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</si>
  <si>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</si>
  <si>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</si>
  <si>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</si>
  <si>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</si>
  <si>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</si>
  <si>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</si>
  <si>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</si>
  <si>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</si>
  <si>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</si>
  <si>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</si>
  <si>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</si>
  <si>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</si>
  <si>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</si>
  <si>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</si>
  <si>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</si>
  <si>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</si>
  <si>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</si>
  <si>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</si>
  <si>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</si>
  <si>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</si>
  <si>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</si>
  <si>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</si>
  <si>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</si>
  <si>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</si>
  <si>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</si>
  <si>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</si>
  <si>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</si>
  <si>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</si>
  <si>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</si>
  <si>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</si>
  <si>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</si>
  <si>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</si>
  <si>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</si>
  <si>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</si>
  <si>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</si>
  <si>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</si>
  <si>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</si>
  <si>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</si>
  <si>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</si>
  <si>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</si>
  <si>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</si>
  <si>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</si>
  <si>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</si>
  <si>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</si>
  <si>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</si>
  <si>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</si>
  <si>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</si>
  <si>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</si>
  <si>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</si>
  <si>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</si>
  <si>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</si>
  <si>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</si>
  <si>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</si>
  <si>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</si>
  <si>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</si>
  <si>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</si>
  <si>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</si>
  <si>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</si>
  <si>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</si>
  <si>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</si>
  <si>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</si>
  <si>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</si>
  <si>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</si>
  <si>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</si>
  <si>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</si>
  <si>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</si>
  <si>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</si>
  <si>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</si>
  <si>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</si>
  <si>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</si>
  <si>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</si>
  <si>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</si>
  <si>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</si>
  <si>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</si>
  <si>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</si>
  <si>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</si>
  <si>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</si>
  <si>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</si>
  <si>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</si>
  <si>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</si>
  <si>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</si>
  <si>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</si>
  <si>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</si>
  <si>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</si>
  <si>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</si>
  <si>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</si>
  <si>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</si>
  <si>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</si>
  <si>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</si>
  <si>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</si>
  <si>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</si>
  <si>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</si>
  <si>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</si>
  <si>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</si>
  <si>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</si>
  <si>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</si>
  <si>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</si>
  <si>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</si>
  <si>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</si>
  <si>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</si>
  <si>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</si>
  <si>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</si>
  <si>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</si>
  <si>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</si>
  <si>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</si>
  <si>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</si>
  <si>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</si>
  <si>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</si>
  <si>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</si>
  <si>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</si>
  <si>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</si>
  <si>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</si>
  <si>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</si>
  <si>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</si>
  <si>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</si>
  <si>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</si>
  <si>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</si>
  <si>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</si>
  <si>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</si>
  <si>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</si>
  <si>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</si>
  <si>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</si>
  <si>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</si>
  <si>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</si>
  <si>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</si>
  <si>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</si>
  <si>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</si>
  <si>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</si>
  <si>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</si>
  <si>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</si>
  <si>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</si>
  <si>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</si>
  <si>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</si>
  <si>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</si>
  <si>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</si>
  <si>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</si>
  <si>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</si>
  <si>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</si>
  <si>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</si>
  <si>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</si>
  <si>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</si>
  <si>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</si>
  <si>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</si>
  <si>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</si>
  <si>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</si>
  <si>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</si>
  <si>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</si>
  <si>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</si>
  <si>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</si>
  <si>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</si>
  <si>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</si>
  <si>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</si>
  <si>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</si>
  <si>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</si>
  <si>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</si>
  <si>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</si>
  <si>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</si>
  <si>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</si>
  <si>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</si>
  <si>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</si>
  <si>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</si>
  <si>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</si>
  <si>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</si>
  <si>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</si>
  <si>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</si>
  <si>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</si>
  <si>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</si>
  <si>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</si>
  <si>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</si>
  <si>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</si>
  <si>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</si>
  <si>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</si>
  <si>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</si>
  <si>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</si>
  <si>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</si>
  <si>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</si>
  <si>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</si>
  <si>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</si>
  <si>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</si>
  <si>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</si>
  <si>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</si>
  <si>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</si>
  <si>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</si>
  <si>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</si>
  <si>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</si>
  <si>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</si>
  <si>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</si>
  <si>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</si>
  <si>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</si>
  <si>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</si>
  <si>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</si>
  <si>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</si>
  <si>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</si>
  <si>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</si>
  <si>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</si>
  <si>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</si>
  <si>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</si>
  <si>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</si>
  <si>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</si>
  <si>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</si>
  <si>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</si>
  <si>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</si>
  <si>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</si>
  <si>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</si>
  <si>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</si>
  <si>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</si>
  <si>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</si>
  <si>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</si>
  <si>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</si>
  <si>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</si>
  <si>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</si>
  <si>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</si>
  <si>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</si>
  <si>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</si>
  <si>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</si>
  <si>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</si>
  <si>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</si>
  <si>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</si>
  <si>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</si>
  <si>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</si>
  <si>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</si>
  <si>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</si>
  <si>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</si>
  <si>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</si>
  <si>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</si>
  <si>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</si>
  <si>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</si>
  <si>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</si>
  <si>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</si>
  <si>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</si>
  <si>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</si>
  <si>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</si>
  <si>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</si>
  <si>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</si>
  <si>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</si>
  <si>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</si>
  <si>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</si>
  <si>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</si>
  <si>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</si>
  <si>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</si>
  <si>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</si>
  <si>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</si>
  <si>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</si>
  <si>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</si>
  <si>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</si>
  <si>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</si>
  <si>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</si>
  <si>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</si>
  <si>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</si>
  <si>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</si>
  <si>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</si>
  <si>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</si>
  <si>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</si>
  <si>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</si>
  <si>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</si>
  <si>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</si>
  <si>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</si>
  <si>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</si>
  <si>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</si>
  <si>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</si>
  <si>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</si>
  <si>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</si>
  <si>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</si>
  <si>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</si>
  <si>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</si>
  <si>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</si>
  <si>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</si>
  <si>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</si>
  <si>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</si>
  <si>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</si>
  <si>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</si>
  <si>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</si>
  <si>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</si>
  <si>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</si>
  <si>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</si>
  <si>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</si>
  <si>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</si>
  <si>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</si>
  <si>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</si>
  <si>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</si>
  <si>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</si>
  <si>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</si>
  <si>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</si>
  <si>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</si>
  <si>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</si>
  <si>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</si>
  <si>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</si>
  <si>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</si>
  <si>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</si>
  <si>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</si>
  <si>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</si>
  <si>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</si>
  <si>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</si>
  <si>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</si>
  <si>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</si>
  <si>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</si>
  <si>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</si>
  <si>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</si>
  <si>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</si>
  <si>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</si>
  <si>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</si>
  <si>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</si>
  <si>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</si>
  <si>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</si>
  <si>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</si>
  <si>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</si>
  <si>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</si>
  <si>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</si>
  <si>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</si>
  <si>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</si>
  <si>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</si>
  <si>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</si>
  <si>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</si>
  <si>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</si>
  <si>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</si>
  <si>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</si>
  <si>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</si>
  <si>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</si>
  <si>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</si>
  <si>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</si>
  <si>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</si>
  <si>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</si>
  <si>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</si>
  <si>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</si>
  <si>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</si>
  <si>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</si>
  <si>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</si>
  <si>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</si>
  <si>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</si>
  <si>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</si>
  <si>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</si>
  <si>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</si>
  <si>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</si>
  <si>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</si>
  <si>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</si>
  <si>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</si>
  <si>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</si>
  <si>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</si>
  <si>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</si>
  <si>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</si>
  <si>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</si>
  <si>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</si>
  <si>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</si>
  <si>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</si>
  <si>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</si>
  <si>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</si>
  <si>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</si>
  <si>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</si>
  <si>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</si>
  <si>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</si>
  <si>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</si>
  <si>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</si>
  <si>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</si>
  <si>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</si>
  <si>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</si>
  <si>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</si>
  <si>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</si>
  <si>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</si>
  <si>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</si>
  <si>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</si>
  <si>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</si>
  <si>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</si>
  <si>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</si>
  <si>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</si>
  <si>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</si>
  <si>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</si>
  <si>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</si>
  <si>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</si>
  <si>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</si>
  <si>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</si>
  <si>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</si>
  <si>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</si>
  <si>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</si>
  <si>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</si>
  <si>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</si>
  <si>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</si>
  <si>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</si>
  <si>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</si>
  <si>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</si>
  <si>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</si>
  <si>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</si>
  <si>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</si>
  <si>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</si>
  <si>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</si>
  <si>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</si>
  <si>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</si>
  <si>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</si>
  <si>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</si>
  <si>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</si>
  <si>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</si>
  <si>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</si>
  <si>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</si>
  <si>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</si>
  <si>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</si>
  <si>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</si>
  <si>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</si>
  <si>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</si>
  <si>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</si>
  <si>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</si>
  <si>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</si>
  <si>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</si>
  <si>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</si>
  <si>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</si>
  <si>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</si>
  <si>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</si>
  <si>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</si>
  <si>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</si>
  <si>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</si>
  <si>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</si>
  <si>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</si>
  <si>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</si>
  <si>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</si>
  <si>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</si>
  <si>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</si>
  <si>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</si>
  <si>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</si>
  <si>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</si>
  <si>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</si>
  <si>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</si>
  <si>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</si>
  <si>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</si>
  <si>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</si>
  <si>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</si>
  <si>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</si>
  <si>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</si>
  <si>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</si>
  <si>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</si>
  <si>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</si>
  <si>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</si>
  <si>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</si>
  <si>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</si>
  <si>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</si>
  <si>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</si>
  <si>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</si>
  <si>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</si>
  <si>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</si>
  <si>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</si>
  <si>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</si>
  <si>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</si>
  <si>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</si>
  <si>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</si>
  <si>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</si>
  <si>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</si>
  <si>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</si>
  <si>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</si>
  <si>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</si>
  <si>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</si>
  <si>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</si>
  <si>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</si>
  <si>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</si>
  <si>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</si>
  <si>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</si>
  <si>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</si>
  <si>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</si>
  <si>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</si>
  <si>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</si>
  <si>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</si>
  <si>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</si>
  <si>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</si>
  <si>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</si>
  <si>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</si>
  <si>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</si>
  <si>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</si>
  <si>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</si>
  <si>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</si>
  <si>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</si>
  <si>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</si>
  <si>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</si>
  <si>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</si>
  <si>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</si>
  <si>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</si>
  <si>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</si>
  <si>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</si>
  <si>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</si>
  <si>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</si>
  <si>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</si>
  <si>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</si>
  <si>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</si>
  <si>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</si>
  <si>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</si>
  <si>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</si>
  <si>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</si>
  <si>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</si>
  <si>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</si>
  <si>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</si>
  <si>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</si>
  <si>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</si>
  <si>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</si>
  <si>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</si>
  <si>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</si>
  <si>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</si>
  <si>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</si>
  <si>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</si>
  <si>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</si>
  <si>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</si>
  <si>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</si>
  <si>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</si>
  <si>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</si>
  <si>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</si>
  <si>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</si>
  <si>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</si>
  <si>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</si>
  <si>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</si>
  <si>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</si>
  <si>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</si>
  <si>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</si>
  <si>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</si>
  <si>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</si>
  <si>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</si>
  <si>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</si>
  <si>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</si>
  <si>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</si>
  <si>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</si>
  <si>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</si>
  <si>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</si>
  <si>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</si>
  <si>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</si>
  <si>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</si>
  <si>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</si>
  <si>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</si>
  <si>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</si>
  <si>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</si>
  <si>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</si>
  <si>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</si>
  <si>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</si>
  <si>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</si>
  <si>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</si>
  <si>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</si>
  <si>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</si>
  <si>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</si>
  <si>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</si>
  <si>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</si>
  <si>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</si>
  <si>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</si>
  <si>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</si>
  <si>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</si>
  <si>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</si>
  <si>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</si>
  <si>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</si>
  <si>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</si>
  <si>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</si>
  <si>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</si>
  <si>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</si>
  <si>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</si>
  <si>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</si>
  <si>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</si>
  <si>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</si>
  <si>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</si>
  <si>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</si>
  <si>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</si>
  <si>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</si>
  <si>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</si>
  <si>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</si>
  <si>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</si>
  <si>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</si>
  <si>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</si>
  <si>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</si>
  <si>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</si>
  <si>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</si>
  <si>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</si>
  <si>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</si>
  <si>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</si>
  <si>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</si>
  <si>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</si>
  <si>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</si>
  <si>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</si>
  <si>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</si>
  <si>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</si>
  <si>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</si>
  <si>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</si>
  <si>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</si>
  <si>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</si>
  <si>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</si>
  <si>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</si>
  <si>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</si>
  <si>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</si>
  <si>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</si>
  <si>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</si>
  <si>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</si>
  <si>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</si>
  <si>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</si>
  <si>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</si>
  <si>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</si>
  <si>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</si>
  <si>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</si>
  <si>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</si>
  <si>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</si>
  <si>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</si>
  <si>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</si>
  <si>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</si>
  <si>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</si>
  <si>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</si>
  <si>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</si>
  <si>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</si>
  <si>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</si>
  <si>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</si>
  <si>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</si>
  <si>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</si>
  <si>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</si>
  <si>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</si>
  <si>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</si>
  <si>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</si>
  <si>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</si>
  <si>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</si>
  <si>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</si>
  <si>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</si>
  <si>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</si>
  <si>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</si>
  <si>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</si>
  <si>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</si>
  <si>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</si>
  <si>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</si>
  <si>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</si>
  <si>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</si>
  <si>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</si>
  <si>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</si>
  <si>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</si>
  <si>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</si>
  <si>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</si>
  <si>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</si>
  <si>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</si>
  <si>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</si>
  <si>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</si>
  <si>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</si>
  <si>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</si>
  <si>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</si>
  <si>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</si>
  <si>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</si>
  <si>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</si>
  <si>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</si>
  <si>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</si>
  <si>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</si>
  <si>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</si>
  <si>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</si>
  <si>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</si>
  <si>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</si>
  <si>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</si>
  <si>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</si>
  <si>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</si>
  <si>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</si>
  <si>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</si>
  <si>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</si>
  <si>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</si>
  <si>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</si>
  <si>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</si>
  <si>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</si>
  <si>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</si>
  <si>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</si>
  <si>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</si>
  <si>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</si>
  <si>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</si>
  <si>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</si>
  <si>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</si>
  <si>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</si>
  <si>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</si>
  <si>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</si>
  <si>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</si>
  <si>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</si>
  <si>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</si>
  <si>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</si>
  <si>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</si>
  <si>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</si>
  <si>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</si>
  <si>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</si>
  <si>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</si>
  <si>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</si>
  <si>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</si>
  <si>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</si>
  <si>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</si>
  <si>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</si>
  <si>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</si>
  <si>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</si>
  <si>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</si>
  <si>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</si>
  <si>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</si>
  <si>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</si>
  <si>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</si>
  <si>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</si>
  <si>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</si>
  <si>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</si>
  <si>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</si>
  <si>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</si>
  <si>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</si>
  <si>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</si>
  <si>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</si>
  <si>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</si>
  <si>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</si>
  <si>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</si>
  <si>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</si>
  <si>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</si>
  <si>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</si>
  <si>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</si>
  <si>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</si>
  <si>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</si>
  <si>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</si>
  <si>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</si>
  <si>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</si>
  <si>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</si>
  <si>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</si>
  <si>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</si>
  <si>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</si>
  <si>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</si>
  <si>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</si>
  <si>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</si>
  <si>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</si>
  <si>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</si>
  <si>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</si>
  <si>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</si>
  <si>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</si>
  <si>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</si>
  <si>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</si>
  <si>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</si>
  <si>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</si>
  <si>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</si>
  <si>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</si>
  <si>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</si>
  <si>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</si>
  <si>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</si>
  <si>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</si>
  <si>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</si>
  <si>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</si>
  <si>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</si>
  <si>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</si>
  <si>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</si>
  <si>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</si>
  <si>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</si>
  <si>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</si>
  <si>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</si>
  <si>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</si>
  <si>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</si>
  <si>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</si>
  <si>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</si>
  <si>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</si>
  <si>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</si>
  <si>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</si>
  <si>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</si>
  <si>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</si>
  <si>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</si>
  <si>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</si>
  <si>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</si>
  <si>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</si>
  <si>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</si>
  <si>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</si>
  <si>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</si>
  <si>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</si>
  <si>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</si>
  <si>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</si>
  <si>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</si>
  <si>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</si>
  <si>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</si>
  <si>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</si>
  <si>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</si>
  <si>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</si>
  <si>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</si>
  <si>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</si>
  <si>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</si>
  <si>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</si>
  <si>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</si>
  <si>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</si>
  <si>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</si>
  <si>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</si>
  <si>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</si>
  <si>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</si>
  <si>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</si>
  <si>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</si>
  <si>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</si>
  <si>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</si>
  <si>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</si>
  <si>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</si>
  <si>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</si>
  <si>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</si>
  <si>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</si>
  <si>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</si>
  <si>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</si>
  <si>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</si>
  <si>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</si>
  <si>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</si>
  <si>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</si>
  <si>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</si>
  <si>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</si>
  <si>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</si>
  <si>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</si>
  <si>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</si>
  <si>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</si>
  <si>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</si>
  <si>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</si>
  <si>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</si>
  <si>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</si>
  <si>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</si>
  <si>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</si>
  <si>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</si>
  <si>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</si>
  <si>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</si>
  <si>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</si>
  <si>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</si>
  <si>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</si>
  <si>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</si>
  <si>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</si>
  <si>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</si>
  <si>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</si>
  <si>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</si>
  <si>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</si>
  <si>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</si>
  <si>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</si>
  <si>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</si>
  <si>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</si>
  <si>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</si>
  <si>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</si>
  <si>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</si>
  <si>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</si>
  <si>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</si>
  <si>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</si>
  <si>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</si>
  <si>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</si>
  <si>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</si>
  <si>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</si>
  <si>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</si>
  <si>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</si>
  <si>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</si>
  <si>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</si>
  <si>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</si>
  <si>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</si>
  <si>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</si>
  <si>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</si>
  <si>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</si>
  <si>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</si>
  <si>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</si>
  <si>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</si>
  <si>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</si>
  <si>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</si>
  <si>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</si>
  <si>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</si>
  <si>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</si>
  <si>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</si>
  <si>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</si>
  <si>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</si>
  <si>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</si>
  <si>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</si>
  <si>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</si>
  <si>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</si>
  <si>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</si>
  <si>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</si>
  <si>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</si>
  <si>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</si>
  <si>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</si>
  <si>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</si>
  <si>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</si>
  <si>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</si>
  <si>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</si>
  <si>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</si>
  <si>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</si>
  <si>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</si>
  <si>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</si>
  <si>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</si>
  <si>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</si>
  <si>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</si>
  <si>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</si>
  <si>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</si>
  <si>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</si>
  <si>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</si>
  <si>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</si>
  <si>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</si>
  <si>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</si>
  <si>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</si>
  <si>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</si>
  <si>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</si>
  <si>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</si>
  <si>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</si>
  <si>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</si>
  <si>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</si>
  <si>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</si>
  <si>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</si>
  <si>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</si>
  <si>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</si>
  <si>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</si>
  <si>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</si>
  <si>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</si>
  <si>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</si>
  <si>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</si>
  <si>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</si>
  <si>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</si>
  <si>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</si>
  <si>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</si>
  <si>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</si>
  <si>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</si>
  <si>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</si>
  <si>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</si>
  <si>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</si>
  <si>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</si>
  <si>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</si>
  <si>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</si>
  <si>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</si>
  <si>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</si>
  <si>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</si>
  <si>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</si>
  <si>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</si>
  <si>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</si>
  <si>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</si>
  <si>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</si>
  <si>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</si>
  <si>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</si>
  <si>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</si>
  <si>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</si>
  <si>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</si>
  <si>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</si>
  <si>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</si>
  <si>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</si>
  <si>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</si>
  <si>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</si>
  <si>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</si>
  <si>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</si>
  <si>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</si>
  <si>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</si>
  <si>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</si>
  <si>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</si>
  <si>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</si>
  <si>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</si>
  <si>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</si>
  <si>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</si>
  <si>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</si>
  <si>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</si>
  <si>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</si>
  <si>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</si>
  <si>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</si>
  <si>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</si>
  <si>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</si>
  <si>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</si>
  <si>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</si>
  <si>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</si>
  <si>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</si>
  <si>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</si>
  <si>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</si>
  <si>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</si>
  <si>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</si>
  <si>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</si>
  <si>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</si>
  <si>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</si>
  <si>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</si>
  <si>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</si>
  <si>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</si>
  <si>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</si>
  <si>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</si>
  <si>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</si>
  <si>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</si>
  <si>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</si>
  <si>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</si>
  <si>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</si>
  <si>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</si>
  <si>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</si>
  <si>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</si>
  <si>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</si>
  <si>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</si>
  <si>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</si>
  <si>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</si>
  <si>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</si>
  <si>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</si>
  <si>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</si>
  <si>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</si>
  <si>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</si>
  <si>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</si>
  <si>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</si>
  <si>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</si>
  <si>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</si>
  <si>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</si>
  <si>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</si>
  <si>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</si>
  <si>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</si>
  <si>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</si>
  <si>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</si>
  <si>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</si>
  <si>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</si>
  <si>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</si>
  <si>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</si>
  <si>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</si>
  <si>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</si>
  <si>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</si>
  <si>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</si>
  <si>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</si>
  <si>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</si>
  <si>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</si>
  <si>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</si>
  <si>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</si>
  <si>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</si>
  <si>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</si>
  <si>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</si>
  <si>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</si>
  <si>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</si>
  <si>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</si>
  <si>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</si>
  <si>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</si>
  <si>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</si>
  <si>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</si>
  <si>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</si>
  <si>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</si>
  <si>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</si>
  <si>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</si>
  <si>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</si>
  <si>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</si>
  <si>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</si>
  <si>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</si>
  <si>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</si>
  <si>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</si>
  <si>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</si>
  <si>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</si>
  <si>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</si>
  <si>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</si>
  <si>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</si>
  <si>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</si>
  <si>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</si>
  <si>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</si>
  <si>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</si>
  <si>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</si>
  <si>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</si>
  <si>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</si>
  <si>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</si>
  <si>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</si>
  <si>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</si>
  <si>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</si>
  <si>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</si>
  <si>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</si>
  <si>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</si>
  <si>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</si>
  <si>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</si>
  <si>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</si>
  <si>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</si>
  <si>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</si>
  <si>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</si>
  <si>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</si>
  <si>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</si>
  <si>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</si>
  <si>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</si>
  <si>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</si>
  <si>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</si>
  <si>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</si>
  <si>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</si>
  <si>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</si>
  <si>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</si>
  <si>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</si>
  <si>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</si>
  <si>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</si>
  <si>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</si>
  <si>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</si>
  <si>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</si>
  <si>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</si>
  <si>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</si>
  <si>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</si>
  <si>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</si>
  <si>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</si>
  <si>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</si>
  <si>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</si>
  <si>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</si>
  <si>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</si>
  <si>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</si>
  <si>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</si>
  <si>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</si>
  <si>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</si>
  <si>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</si>
  <si>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</si>
  <si>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</si>
  <si>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</si>
  <si>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</si>
  <si>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</si>
  <si>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</si>
  <si>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</si>
  <si>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</si>
  <si>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</si>
  <si>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</si>
  <si>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</si>
  <si>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</si>
  <si>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</si>
  <si>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</si>
  <si>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</si>
  <si>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</si>
  <si>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</si>
  <si>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</si>
  <si>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</si>
  <si>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</si>
  <si>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</si>
  <si>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</si>
  <si>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</si>
  <si>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</si>
  <si>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</si>
  <si>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</si>
  <si>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</si>
  <si>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</si>
  <si>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</si>
  <si>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</si>
  <si>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</si>
  <si>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</si>
  <si>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</si>
  <si>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</si>
  <si>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</si>
  <si>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</si>
  <si>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</si>
  <si>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</si>
  <si>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</si>
  <si>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</si>
  <si>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</si>
  <si>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</si>
  <si>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</si>
  <si>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</si>
  <si>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</si>
  <si>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</si>
  <si>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</si>
  <si>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</si>
  <si>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</si>
  <si>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</si>
  <si>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</si>
  <si>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</si>
  <si>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</si>
  <si>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</si>
  <si>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</si>
  <si>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</si>
  <si>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</si>
  <si>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</si>
  <si>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</si>
  <si>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</si>
  <si>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</si>
  <si>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</si>
  <si>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</si>
  <si>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</si>
  <si>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</si>
  <si>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</si>
  <si>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</si>
  <si>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</si>
  <si>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</si>
  <si>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</si>
  <si>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</si>
  <si>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</si>
  <si>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</si>
  <si>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</si>
  <si>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</si>
  <si>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</si>
  <si>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</si>
  <si>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</si>
  <si>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</si>
  <si>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</si>
  <si>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</si>
  <si>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</si>
  <si>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</si>
  <si>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</si>
  <si>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</si>
  <si>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</si>
  <si>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</si>
  <si>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</si>
  <si>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</si>
  <si>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</si>
  <si>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</si>
  <si>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</si>
  <si>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</si>
  <si>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</si>
  <si>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</si>
  <si>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</si>
  <si>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</si>
  <si>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</si>
  <si>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</si>
  <si>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</si>
  <si>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</si>
  <si>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</si>
  <si>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</si>
  <si>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</si>
  <si>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</si>
  <si>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</si>
  <si>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</si>
  <si>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</si>
  <si>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</si>
  <si>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</si>
  <si>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</si>
  <si>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</si>
  <si>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</si>
  <si>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</si>
  <si>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</si>
  <si>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</si>
  <si>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</si>
  <si>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</si>
  <si>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</si>
  <si>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</si>
  <si>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</si>
  <si>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</si>
  <si>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</si>
  <si>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</si>
  <si>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</si>
  <si>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</si>
  <si>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</si>
  <si>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</si>
  <si>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</si>
  <si>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</si>
  <si>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</si>
  <si>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</si>
  <si>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</si>
  <si>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</si>
  <si>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</si>
  <si>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</si>
  <si>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</si>
  <si>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</si>
  <si>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</si>
  <si>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</si>
  <si>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</si>
  <si>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</si>
  <si>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</si>
  <si>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</si>
  <si>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</si>
  <si>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</si>
  <si>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</si>
  <si>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</si>
  <si>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</si>
  <si>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</si>
  <si>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</si>
  <si>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</si>
  <si>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</si>
  <si>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</si>
  <si>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</si>
  <si>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</si>
  <si>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</si>
  <si>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</si>
  <si>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</si>
  <si>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</si>
  <si>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</si>
  <si>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</si>
  <si>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</si>
  <si>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</si>
  <si>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</si>
  <si>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</si>
  <si>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</si>
  <si>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</si>
  <si>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</si>
  <si>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</si>
  <si>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</si>
  <si>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</si>
  <si>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</si>
  <si>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</si>
  <si>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</si>
  <si>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</si>
  <si>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</si>
  <si>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</si>
  <si>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</si>
  <si>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</si>
  <si>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</si>
  <si>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</si>
  <si>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</si>
  <si>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</si>
  <si>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</si>
  <si>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</si>
  <si>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</si>
  <si>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</si>
  <si>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</si>
  <si>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</si>
  <si>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</si>
  <si>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</si>
  <si>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</si>
  <si>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</si>
  <si>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</si>
  <si>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</si>
  <si>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</si>
  <si>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</si>
  <si>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</si>
  <si>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</si>
  <si>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</si>
  <si>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</si>
  <si>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</si>
  <si>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</si>
  <si>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</si>
  <si>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</si>
  <si>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</si>
  <si>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</si>
  <si>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</si>
  <si>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</si>
  <si>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</si>
  <si>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</si>
  <si>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</si>
  <si>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</si>
  <si>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</si>
  <si>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</si>
  <si>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</si>
  <si>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</si>
  <si>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</si>
  <si>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</si>
  <si>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</si>
  <si>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</si>
  <si>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</si>
  <si>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</si>
  <si>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</si>
  <si>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</si>
  <si>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</si>
  <si>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</si>
  <si>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</si>
  <si>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</si>
  <si>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</si>
  <si>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</si>
  <si>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</si>
  <si>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</si>
  <si>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</si>
  <si>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</si>
  <si>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</si>
  <si>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</si>
  <si>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</si>
  <si>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</si>
  <si>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</si>
  <si>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</si>
  <si>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</si>
  <si>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</si>
  <si>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</si>
  <si>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</si>
  <si>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</si>
  <si>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</si>
  <si>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</si>
  <si>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</si>
  <si>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</si>
  <si>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</si>
  <si>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</si>
  <si>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</si>
  <si>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</si>
  <si>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</si>
  <si>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</si>
  <si>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</si>
  <si>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</si>
  <si>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</si>
  <si>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</si>
  <si>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</si>
  <si>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</si>
  <si>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</si>
  <si>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</si>
  <si>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</si>
  <si>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</si>
  <si>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</si>
  <si>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</si>
  <si>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</si>
  <si>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</si>
  <si>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</si>
  <si>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</si>
  <si>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</si>
  <si>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</si>
  <si>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</si>
  <si>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</si>
  <si>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</si>
  <si>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</si>
  <si>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</si>
  <si>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</si>
  <si>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</si>
  <si>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</si>
  <si>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</si>
  <si>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</si>
  <si>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</si>
  <si>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</si>
  <si>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</si>
  <si>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</si>
  <si>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</si>
  <si>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</si>
  <si>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</si>
  <si>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</si>
  <si>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</si>
  <si>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</si>
  <si>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</si>
  <si>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</si>
  <si>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</si>
  <si>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</si>
  <si>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</si>
  <si>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</si>
  <si>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</si>
  <si>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</si>
  <si>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</si>
  <si>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</si>
  <si>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</si>
  <si>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</si>
  <si>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</si>
  <si>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</si>
  <si>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</si>
  <si>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</si>
  <si>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</si>
  <si>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</si>
  <si>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</si>
  <si>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</si>
  <si>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</si>
  <si>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</si>
  <si>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</si>
  <si>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</si>
  <si>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</si>
  <si>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</si>
  <si>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</si>
  <si>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</si>
  <si>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</si>
  <si>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</si>
  <si>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</si>
  <si>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</si>
  <si>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</si>
  <si>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</si>
  <si>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</si>
  <si>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</si>
  <si>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</si>
  <si>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</si>
  <si>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</si>
  <si>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</si>
  <si>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</si>
  <si>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</si>
  <si>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</si>
  <si>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</si>
  <si>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</si>
  <si>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</si>
  <si>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</si>
  <si>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</si>
  <si>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</si>
  <si>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</si>
  <si>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</si>
  <si>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</si>
  <si>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</si>
  <si>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</si>
  <si>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</si>
  <si>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</si>
  <si>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</si>
  <si>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</si>
  <si>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</si>
  <si>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</si>
  <si>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</si>
  <si>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</si>
  <si>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</si>
  <si>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</si>
  <si>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</si>
  <si>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</si>
  <si>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</si>
  <si>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</si>
  <si>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</si>
  <si>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</si>
  <si>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</si>
  <si>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</si>
  <si>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</si>
  <si>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</si>
  <si>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</si>
  <si>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</si>
  <si>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</si>
  <si>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</si>
  <si>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</si>
  <si>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</si>
  <si>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</si>
  <si>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</si>
  <si>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</si>
  <si>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</si>
  <si>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</si>
  <si>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</si>
  <si>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</si>
  <si>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</si>
  <si>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</si>
  <si>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</si>
  <si>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</si>
  <si>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</si>
  <si>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</si>
  <si>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</si>
  <si>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</si>
  <si>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</si>
  <si>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</si>
  <si>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</si>
  <si>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</si>
  <si>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</si>
  <si>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</si>
  <si>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</si>
  <si>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</si>
  <si>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</si>
  <si>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</si>
  <si>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</si>
  <si>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</si>
  <si>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</si>
  <si>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</si>
  <si>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</si>
  <si>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</si>
  <si>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</si>
  <si>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</si>
  <si>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</si>
  <si>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</si>
  <si>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</si>
  <si>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</si>
  <si>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</si>
  <si>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</si>
  <si>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</si>
  <si>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</si>
  <si>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</si>
  <si>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</si>
  <si>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</si>
  <si>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</si>
  <si>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</si>
  <si>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</si>
  <si>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</si>
  <si>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</si>
  <si>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</si>
  <si>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</si>
  <si>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</si>
  <si>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</si>
  <si>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</si>
  <si>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</si>
  <si>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</si>
  <si>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</si>
  <si>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</si>
  <si>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</si>
  <si>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</si>
  <si>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</si>
  <si>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</si>
  <si>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</si>
  <si>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</si>
  <si>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</si>
  <si>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</si>
  <si>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</si>
  <si>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</si>
  <si>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</si>
  <si>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</si>
  <si>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</si>
  <si>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</si>
  <si>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</si>
  <si>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</si>
  <si>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</si>
  <si>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</si>
  <si>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</si>
  <si>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</si>
  <si>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</si>
  <si>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</si>
  <si>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</si>
  <si>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</si>
  <si>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</si>
  <si>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</si>
  <si>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</si>
  <si>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</si>
  <si>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</si>
  <si>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</si>
  <si>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</si>
  <si>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</si>
  <si>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</si>
  <si>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</si>
  <si>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</si>
  <si>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</si>
  <si>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</si>
  <si>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</si>
  <si>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</si>
  <si>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</si>
  <si>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</si>
  <si>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</si>
  <si>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</si>
  <si>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</si>
  <si>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</si>
  <si>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</si>
  <si>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</si>
  <si>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</si>
  <si>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</si>
  <si>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</si>
  <si>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</si>
  <si>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</si>
  <si>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</si>
  <si>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</si>
  <si>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</si>
  <si>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</si>
  <si>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</si>
  <si>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</si>
  <si>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</si>
  <si>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</si>
  <si>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</si>
  <si>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</si>
  <si>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</si>
  <si>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</si>
  <si>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</si>
  <si>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</si>
  <si>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</si>
  <si>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</si>
  <si>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</si>
  <si>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</si>
  <si>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</si>
  <si>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</si>
  <si>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</si>
  <si>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</si>
  <si>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</si>
  <si>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</si>
  <si>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</si>
  <si>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</si>
  <si>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</si>
  <si>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</si>
  <si>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</si>
  <si>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</si>
  <si>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</si>
  <si>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</si>
  <si>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</si>
  <si>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</si>
  <si>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</si>
  <si>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</si>
  <si>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</si>
  <si>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</si>
  <si>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</si>
  <si>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</si>
  <si>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</si>
  <si>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</si>
  <si>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</si>
  <si>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</si>
  <si>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</si>
  <si>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</si>
  <si>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</si>
  <si>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</si>
  <si>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</si>
  <si>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</si>
  <si>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</si>
  <si>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</si>
  <si>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</si>
  <si>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</si>
  <si>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</si>
  <si>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</si>
  <si>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</si>
  <si>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</si>
  <si>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</si>
  <si>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</si>
  <si>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</si>
  <si>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</si>
  <si>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</si>
  <si>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</si>
  <si>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</si>
  <si>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</si>
  <si>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</si>
  <si>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</si>
  <si>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</si>
  <si>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</si>
  <si>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</si>
  <si>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</si>
  <si>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</si>
  <si>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</si>
  <si>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</si>
  <si>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</si>
  <si>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</si>
  <si>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</si>
  <si>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</si>
  <si>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</si>
  <si>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</si>
  <si>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</si>
  <si>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</si>
  <si>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</si>
  <si>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</si>
  <si>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</si>
  <si>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</si>
  <si>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</si>
  <si>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</si>
  <si>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</si>
  <si>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</si>
  <si>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</si>
  <si>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</si>
  <si>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</si>
  <si>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</si>
  <si>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</si>
  <si>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</si>
  <si>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</si>
  <si>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</si>
  <si>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</si>
  <si>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</si>
  <si>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</si>
  <si>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</si>
  <si>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</si>
  <si>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</si>
  <si>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</si>
  <si>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</si>
  <si>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</si>
  <si>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</si>
  <si>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</si>
  <si>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</si>
  <si>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</si>
  <si>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</si>
  <si>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</si>
  <si>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</si>
  <si>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</si>
  <si>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</si>
  <si>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</si>
  <si>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</si>
  <si>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</si>
  <si>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</si>
  <si>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</si>
  <si>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</si>
  <si>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</si>
  <si>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</si>
  <si>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</si>
  <si>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</si>
  <si>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</si>
  <si>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</si>
  <si>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</si>
  <si>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</si>
  <si>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</si>
  <si>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</si>
  <si>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</si>
  <si>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</si>
  <si>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</si>
  <si>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</si>
  <si>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</si>
  <si>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</si>
  <si>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</si>
  <si>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</si>
  <si>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</si>
  <si>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</si>
  <si>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</si>
  <si>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</si>
  <si>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</si>
  <si>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</si>
  <si>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</si>
  <si>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</si>
  <si>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</si>
  <si>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</si>
  <si>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</si>
  <si>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</si>
  <si>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</si>
  <si>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</si>
  <si>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</si>
  <si>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</si>
  <si>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</si>
  <si>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</si>
  <si>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</si>
  <si>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</si>
  <si>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</si>
  <si>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</si>
  <si>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</si>
  <si>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</si>
  <si>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</si>
  <si>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</si>
  <si>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</si>
  <si>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</si>
  <si>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</si>
  <si>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</si>
  <si>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</si>
  <si>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</si>
  <si>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</si>
  <si>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</si>
  <si>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</si>
  <si>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</si>
  <si>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</si>
  <si>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</si>
  <si>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</si>
  <si>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</si>
  <si>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</si>
  <si>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</si>
  <si>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</si>
  <si>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</si>
  <si>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</si>
  <si>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</si>
  <si>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</si>
  <si>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</si>
  <si>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</si>
  <si>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</si>
  <si>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</si>
  <si>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</si>
  <si>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</si>
  <si>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</si>
  <si>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</si>
  <si>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</si>
  <si>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</si>
  <si>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</si>
  <si>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</si>
  <si>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</si>
  <si>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</si>
  <si>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</si>
  <si>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</si>
  <si>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</si>
  <si>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</si>
  <si>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</si>
  <si>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</si>
  <si>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</si>
  <si>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</si>
  <si>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</si>
  <si>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</si>
  <si>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</si>
  <si>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</si>
  <si>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</si>
  <si>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</si>
  <si>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</si>
  <si>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</si>
  <si>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</si>
  <si>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</si>
  <si>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</si>
  <si>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</si>
  <si>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</si>
  <si>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</si>
  <si>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</si>
  <si>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</si>
  <si>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</si>
  <si>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</si>
  <si>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</si>
  <si>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</si>
  <si>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</si>
  <si>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</si>
  <si>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</si>
  <si>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</si>
  <si>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</si>
  <si>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</si>
  <si>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</si>
  <si>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</si>
  <si>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</si>
  <si>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</si>
  <si>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</si>
  <si>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</si>
  <si>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</si>
  <si>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</si>
  <si>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</si>
  <si>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</si>
  <si>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</si>
  <si>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</si>
  <si>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</si>
  <si>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</si>
  <si>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</si>
  <si>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</si>
  <si>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</si>
  <si>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</si>
  <si>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</si>
  <si>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</si>
  <si>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</si>
  <si>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</si>
  <si>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</si>
  <si>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</si>
  <si>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</si>
  <si>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</si>
  <si>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</si>
  <si>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</si>
  <si>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</si>
  <si>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</si>
  <si>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</si>
  <si>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</si>
  <si>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</si>
  <si>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</si>
  <si>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</si>
  <si>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</si>
  <si>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</si>
  <si>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</si>
  <si>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</si>
  <si>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</si>
  <si>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</si>
  <si>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</si>
  <si>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</si>
  <si>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</si>
  <si>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</si>
  <si>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</si>
  <si>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</si>
  <si>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</si>
  <si>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</si>
  <si>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</si>
  <si>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</si>
  <si>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</si>
  <si>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</si>
  <si>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</si>
  <si>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</si>
  <si>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</si>
  <si>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</si>
  <si>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</si>
  <si>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</si>
  <si>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</si>
  <si>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</si>
  <si>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</si>
  <si>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</si>
  <si>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</si>
  <si>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</si>
  <si>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</si>
  <si>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</si>
  <si>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</si>
  <si>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</si>
  <si>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</si>
  <si>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</si>
  <si>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</si>
  <si>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</si>
  <si>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</si>
  <si>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</si>
  <si>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</si>
  <si>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</si>
  <si>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</si>
  <si>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</si>
  <si>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</si>
  <si>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</si>
  <si>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</si>
  <si>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</si>
  <si>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</si>
  <si>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</si>
  <si>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</si>
  <si>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</si>
  <si>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</si>
  <si>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</si>
  <si>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</si>
  <si>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</si>
  <si>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</si>
  <si>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</si>
  <si>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</si>
  <si>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</si>
  <si>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</si>
  <si>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</si>
  <si>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</si>
  <si>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</si>
  <si>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</si>
  <si>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</si>
  <si>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</si>
  <si>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</si>
  <si>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</si>
  <si>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</si>
  <si>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</si>
  <si>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</si>
  <si>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</si>
  <si>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</si>
  <si>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</si>
  <si>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</si>
  <si>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</si>
  <si>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</si>
  <si>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</si>
  <si>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</si>
  <si>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</si>
  <si>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</si>
  <si>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</si>
  <si>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</si>
  <si>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</si>
  <si>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</si>
  <si>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</si>
  <si>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</si>
  <si>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</si>
  <si>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</si>
  <si>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</si>
  <si>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</si>
  <si>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</si>
  <si>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</si>
  <si>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</si>
  <si>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</si>
  <si>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</si>
  <si>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</si>
  <si>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</si>
  <si>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</si>
  <si>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</si>
  <si>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</si>
  <si>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</si>
  <si>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</si>
  <si>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</si>
  <si>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</si>
  <si>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</si>
  <si>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</si>
  <si>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</si>
  <si>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</si>
  <si>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</si>
  <si>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</si>
  <si>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</si>
  <si>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</si>
  <si>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</si>
  <si>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</si>
  <si>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</si>
  <si>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</si>
  <si>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</si>
  <si>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</si>
  <si>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</si>
  <si>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</si>
  <si>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</si>
  <si>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</si>
  <si>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</si>
  <si>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</si>
  <si>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</si>
  <si>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</si>
  <si>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</si>
  <si>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</si>
  <si>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</si>
  <si>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</si>
  <si>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</si>
  <si>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</si>
  <si>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</si>
  <si>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</si>
  <si>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</si>
  <si>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</si>
  <si>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</si>
  <si>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</si>
  <si>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</si>
  <si>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</si>
  <si>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</si>
  <si>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</si>
  <si>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</si>
  <si>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</si>
  <si>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</si>
  <si>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</si>
  <si>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</si>
  <si>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</si>
  <si>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</si>
  <si>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</si>
  <si>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</si>
  <si>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</si>
  <si>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</si>
  <si>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</si>
  <si>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</si>
  <si>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</si>
  <si>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</si>
  <si>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</si>
  <si>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</si>
  <si>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</si>
  <si>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</si>
  <si>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</si>
  <si>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</si>
  <si>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</si>
  <si>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</si>
  <si>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</si>
  <si>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</si>
  <si>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</si>
  <si>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</si>
  <si>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</si>
  <si>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</si>
  <si>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</si>
  <si>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</si>
  <si>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</si>
  <si>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</si>
  <si>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</si>
  <si>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</si>
  <si>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</si>
  <si>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</si>
  <si>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</si>
  <si>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</si>
  <si>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</si>
  <si>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</si>
  <si>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</si>
  <si>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</si>
  <si>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</si>
  <si>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</si>
  <si>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</si>
  <si>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</si>
  <si>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</si>
  <si>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</si>
  <si>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</si>
  <si>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</si>
  <si>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</si>
  <si>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</si>
  <si>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</si>
  <si>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</si>
  <si>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</si>
  <si>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</si>
  <si>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</si>
  <si>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</si>
  <si>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</si>
  <si>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</si>
  <si>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</si>
  <si>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</si>
  <si>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</si>
  <si>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</si>
  <si>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</si>
  <si>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</si>
  <si>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</si>
  <si>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</si>
  <si>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</si>
  <si>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</si>
  <si>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</si>
  <si>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</si>
  <si>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</si>
  <si>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</si>
  <si>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</si>
  <si>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</si>
  <si>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</si>
  <si>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</si>
  <si>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</si>
  <si>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</si>
  <si>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</si>
  <si>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</si>
  <si>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</si>
  <si>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</si>
  <si>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</si>
  <si>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</si>
  <si>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</si>
  <si>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</si>
  <si>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</si>
  <si>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</si>
  <si>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</si>
  <si>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</si>
  <si>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</si>
  <si>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</si>
  <si>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</si>
  <si>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</si>
  <si>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</si>
  <si>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</si>
  <si>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</si>
  <si>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</si>
  <si>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</si>
  <si>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</si>
  <si>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</si>
  <si>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</si>
  <si>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</si>
  <si>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</si>
  <si>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</si>
  <si>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</si>
  <si>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</si>
  <si>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</si>
  <si>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</si>
  <si>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</si>
  <si>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</si>
  <si>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</si>
  <si>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</si>
  <si>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</si>
  <si>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</si>
  <si>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</si>
  <si>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</si>
  <si>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</si>
  <si>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</si>
  <si>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</si>
  <si>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</si>
  <si>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</si>
  <si>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</si>
  <si>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</si>
  <si>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</si>
  <si>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</si>
  <si>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</si>
  <si>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</si>
  <si>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</si>
  <si>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</si>
  <si>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</si>
  <si>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</si>
  <si>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</si>
  <si>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</si>
  <si>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</si>
  <si>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</si>
  <si>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</si>
  <si>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</si>
  <si>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</si>
  <si>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</si>
  <si>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</si>
  <si>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</si>
  <si>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</si>
  <si>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</si>
  <si>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</si>
  <si>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</si>
  <si>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</si>
  <si>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</si>
  <si>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</si>
  <si>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</si>
  <si>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</si>
  <si>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</si>
  <si>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</si>
  <si>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</si>
  <si>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</si>
  <si>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</si>
  <si>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</si>
  <si>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</si>
  <si>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</si>
  <si>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</si>
  <si>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</si>
  <si>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</si>
  <si>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</si>
  <si>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</si>
  <si>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</si>
  <si>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</si>
  <si>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</si>
  <si>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</si>
  <si>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</si>
  <si>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</si>
  <si>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</si>
  <si>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</si>
  <si>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</si>
  <si>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</si>
  <si>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</si>
  <si>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</si>
  <si>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</si>
  <si>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</si>
  <si>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</si>
  <si>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</si>
  <si>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</si>
  <si>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</si>
  <si>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</si>
  <si>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</si>
  <si>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</si>
  <si>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</si>
  <si>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</si>
  <si>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</si>
  <si>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</si>
  <si>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</si>
  <si>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</si>
  <si>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</si>
  <si>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</si>
  <si>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</si>
  <si>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</si>
  <si>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</si>
  <si>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</si>
  <si>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</si>
  <si>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</si>
  <si>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</si>
  <si>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</si>
  <si>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</si>
  <si>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</si>
  <si>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</si>
  <si>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</si>
  <si>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</si>
  <si>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</si>
  <si>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</si>
  <si>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</si>
  <si>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</si>
  <si>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</si>
  <si>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</si>
  <si>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</si>
  <si>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</si>
  <si>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</si>
  <si>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</si>
  <si>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</si>
  <si>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</si>
  <si>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</si>
  <si>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</si>
  <si>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</si>
  <si>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</si>
  <si>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</si>
  <si>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</si>
  <si>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</si>
  <si>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</si>
  <si>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</si>
  <si>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</si>
  <si>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</si>
  <si>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</si>
  <si>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</si>
  <si>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</si>
  <si>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</si>
  <si>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</si>
  <si>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</si>
  <si>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</si>
  <si>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</si>
  <si>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</si>
  <si>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</si>
  <si>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</si>
  <si>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</si>
  <si>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</si>
  <si>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</si>
  <si>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</si>
  <si>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</si>
  <si>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</si>
  <si>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</si>
  <si>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</si>
  <si>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</si>
  <si>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</si>
  <si>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</si>
  <si>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</si>
  <si>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</si>
  <si>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</si>
  <si>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</si>
  <si>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</si>
  <si>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</si>
  <si>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</si>
  <si>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</si>
  <si>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</si>
  <si>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</si>
  <si>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</si>
  <si>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</si>
  <si>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</si>
  <si>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</si>
  <si>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</si>
  <si>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</si>
  <si>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</si>
  <si>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</si>
  <si>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</si>
  <si>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</si>
  <si>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</si>
  <si>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</si>
  <si>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</si>
  <si>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</si>
  <si>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</si>
  <si>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</si>
  <si>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</si>
  <si>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</si>
  <si>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</si>
  <si>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</si>
  <si>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</si>
  <si>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</si>
  <si>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</si>
  <si>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</si>
  <si>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</si>
  <si>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</si>
  <si>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</si>
  <si>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</si>
  <si>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</si>
  <si>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</si>
  <si>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</si>
  <si>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</si>
  <si>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</si>
  <si>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</si>
  <si>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</si>
  <si>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</si>
  <si>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</si>
  <si>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</si>
  <si>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</si>
  <si>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</si>
  <si>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</si>
  <si>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</si>
  <si>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</si>
  <si>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</si>
  <si>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</si>
  <si>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</si>
  <si>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</si>
  <si>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</si>
  <si>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</si>
  <si>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</si>
  <si>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</si>
  <si>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</si>
  <si>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</si>
  <si>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</si>
  <si>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</si>
  <si>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</si>
  <si>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</si>
  <si>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</si>
  <si>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</si>
  <si>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</si>
  <si>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</si>
  <si>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</si>
  <si>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</si>
  <si>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</si>
  <si>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</si>
  <si>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</si>
  <si>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</si>
  <si>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</si>
  <si>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</si>
  <si>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</si>
  <si>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</si>
  <si>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</si>
  <si>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</si>
  <si>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</si>
  <si>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</si>
  <si>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</si>
  <si>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</si>
  <si>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</si>
  <si>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</si>
  <si>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</si>
  <si>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</si>
  <si>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</si>
  <si>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</si>
  <si>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</si>
  <si>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</si>
  <si>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</si>
  <si>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</si>
  <si>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</si>
  <si>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</si>
  <si>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</si>
  <si>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</si>
  <si>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</si>
  <si>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</si>
  <si>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</si>
  <si>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</si>
  <si>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</si>
  <si>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</si>
  <si>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</si>
  <si>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</si>
  <si>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</si>
  <si>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</si>
  <si>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</si>
  <si>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</si>
  <si>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</si>
  <si>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</si>
  <si>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</si>
  <si>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</si>
  <si>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</si>
  <si>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</si>
  <si>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</si>
  <si>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</si>
  <si>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</si>
  <si>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</si>
  <si>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</si>
  <si>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</si>
  <si>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</si>
  <si>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</si>
  <si>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</si>
  <si>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</si>
  <si>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</si>
  <si>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</si>
  <si>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</si>
  <si>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</si>
  <si>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</si>
  <si>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</si>
  <si>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</si>
  <si>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</si>
  <si>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</si>
  <si>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</si>
  <si>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</si>
  <si>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</si>
  <si>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</si>
  <si>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</si>
  <si>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</si>
  <si>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</si>
  <si>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</si>
  <si>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</si>
  <si>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</si>
  <si>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</si>
  <si>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</si>
  <si>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</si>
  <si>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</si>
  <si>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</si>
  <si>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</si>
  <si>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</si>
  <si>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</si>
  <si>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</si>
  <si>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</si>
  <si>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</si>
  <si>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</si>
  <si>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</si>
  <si>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</si>
  <si>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</si>
  <si>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</si>
  <si>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</si>
  <si>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</si>
  <si>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</si>
  <si>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</si>
  <si>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</si>
  <si>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</si>
  <si>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</si>
  <si>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</si>
  <si>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</si>
  <si>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</si>
  <si>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</si>
  <si>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</si>
  <si>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</si>
  <si>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</si>
  <si>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</si>
  <si>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</si>
  <si>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</si>
  <si>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</si>
  <si>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</si>
  <si>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</si>
  <si>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</si>
  <si>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</si>
  <si>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</si>
  <si>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</si>
  <si>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</si>
  <si>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</si>
  <si>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</si>
  <si>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</si>
  <si>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</si>
  <si>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</si>
  <si>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</si>
  <si>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</si>
  <si>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</si>
  <si>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</si>
  <si>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</si>
  <si>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</si>
  <si>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</si>
  <si>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</si>
  <si>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</si>
  <si>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</si>
  <si>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</si>
  <si>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</si>
  <si>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</si>
  <si>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</si>
  <si>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</si>
  <si>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</si>
  <si>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</si>
  <si>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</si>
  <si>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</si>
  <si>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</si>
  <si>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</si>
  <si>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</si>
  <si>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</si>
  <si>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</si>
  <si>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</si>
  <si>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</si>
  <si>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</si>
  <si>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</si>
  <si>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</si>
  <si>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</si>
  <si>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</si>
  <si>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</si>
  <si>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</si>
  <si>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</si>
  <si>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</si>
  <si>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</si>
  <si>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</si>
  <si>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</si>
  <si>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</si>
  <si>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</si>
  <si>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</si>
  <si>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</si>
  <si>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</si>
  <si>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</si>
  <si>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</si>
  <si>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</si>
  <si>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</si>
  <si>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</si>
  <si>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</si>
  <si>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</si>
  <si>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</si>
  <si>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</si>
  <si>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</si>
  <si>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</si>
  <si>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</si>
  <si>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</si>
  <si>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</si>
  <si>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</si>
  <si>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</si>
  <si>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</si>
  <si>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</si>
  <si>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</si>
  <si>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</si>
  <si>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</si>
  <si>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</si>
  <si>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</si>
  <si>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</si>
  <si>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</si>
  <si>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</si>
  <si>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</si>
  <si>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</si>
  <si>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</si>
  <si>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</si>
  <si>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</si>
  <si>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</si>
  <si>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</si>
  <si>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</si>
  <si>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</si>
  <si>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</si>
  <si>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</si>
  <si>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</si>
  <si>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</si>
  <si>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</si>
  <si>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</si>
  <si>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</si>
  <si>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</si>
  <si>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</si>
  <si>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</si>
  <si>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</si>
  <si>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</si>
  <si>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</si>
  <si>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</si>
  <si>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</si>
  <si>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</si>
  <si>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</si>
  <si>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</si>
  <si>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</si>
  <si>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</si>
  <si>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</si>
  <si>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</si>
  <si>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</si>
  <si>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</si>
  <si>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</si>
  <si>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</si>
  <si>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</si>
  <si>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</si>
  <si>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</si>
  <si>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</si>
  <si>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</si>
  <si>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</si>
  <si>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</si>
  <si>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</si>
  <si>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</si>
  <si>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</si>
  <si>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</si>
  <si>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</si>
  <si>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</si>
  <si>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</si>
  <si>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</si>
  <si>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</si>
  <si>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</si>
  <si>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</si>
  <si>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</si>
  <si>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</si>
  <si>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</si>
  <si>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</si>
  <si>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</si>
  <si>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</si>
  <si>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</si>
  <si>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</si>
  <si>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</si>
  <si>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</si>
  <si>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</si>
  <si>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</si>
  <si>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</si>
  <si>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</si>
  <si>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</si>
  <si>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</si>
  <si>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</si>
  <si>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</si>
  <si>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</si>
  <si>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</si>
  <si>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</si>
  <si>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</si>
  <si>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</si>
  <si>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</si>
  <si>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</si>
  <si>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</si>
  <si>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</si>
  <si>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</si>
  <si>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</si>
  <si>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</si>
  <si>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</si>
  <si>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</si>
  <si>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</si>
  <si>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</si>
  <si>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</si>
  <si>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</si>
  <si>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</si>
  <si>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</si>
  <si>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</si>
  <si>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</si>
  <si>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</si>
  <si>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</si>
  <si>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</si>
  <si>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</si>
  <si>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</si>
  <si>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</si>
  <si>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</si>
  <si>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</si>
  <si>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</si>
  <si>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</si>
  <si>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</si>
  <si>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</si>
  <si>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</si>
  <si>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</si>
  <si>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</si>
  <si>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</si>
  <si>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</si>
  <si>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</si>
  <si>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</si>
  <si>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</si>
  <si>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</si>
  <si>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</si>
  <si>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</si>
  <si>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</si>
  <si>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</si>
  <si>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</si>
  <si>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</si>
  <si>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</si>
  <si>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</si>
  <si>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</si>
  <si>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</si>
  <si>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</si>
  <si>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</si>
  <si>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</si>
  <si>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</si>
  <si>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</si>
  <si>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</si>
  <si>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</si>
  <si>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</si>
  <si>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</si>
  <si>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</si>
  <si>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</si>
  <si>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</si>
  <si>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</si>
  <si>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</si>
  <si>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</si>
  <si>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</si>
  <si>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</si>
  <si>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</si>
  <si>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</si>
  <si>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</si>
  <si>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</si>
  <si>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</si>
  <si>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</si>
  <si>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</si>
  <si>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</si>
  <si>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</si>
  <si>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</si>
  <si>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</si>
  <si>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</si>
  <si>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</si>
  <si>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</si>
  <si>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</si>
  <si>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</si>
  <si>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</si>
  <si>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</si>
  <si>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</si>
  <si>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</si>
  <si>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</si>
  <si>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</si>
  <si>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</si>
  <si>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</si>
  <si>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</si>
  <si>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</si>
  <si>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</si>
  <si>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</si>
  <si>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</si>
  <si>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</si>
  <si>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</si>
  <si>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</si>
  <si>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</si>
  <si>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</si>
  <si>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</si>
  <si>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</si>
  <si>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</si>
  <si>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</si>
  <si>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</si>
  <si>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</si>
  <si>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</si>
  <si>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</si>
  <si>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</si>
  <si>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</si>
  <si>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</si>
  <si>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</si>
  <si>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</si>
  <si>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</si>
  <si>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</si>
  <si>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</si>
  <si>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</si>
  <si>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</si>
  <si>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</si>
  <si>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</si>
  <si>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</si>
  <si>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</si>
  <si>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</si>
  <si>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</si>
  <si>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</si>
  <si>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</si>
  <si>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</si>
  <si>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</si>
  <si>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</si>
  <si>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</si>
  <si>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</si>
  <si>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</si>
  <si>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</si>
  <si>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</si>
  <si>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</si>
  <si>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</si>
  <si>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</si>
  <si>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</si>
  <si>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</si>
  <si>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</si>
  <si>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</si>
  <si>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</si>
  <si>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</si>
  <si>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</si>
  <si>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</si>
  <si>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</si>
  <si>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</si>
  <si>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</si>
  <si>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</si>
  <si>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</si>
  <si>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</si>
  <si>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</si>
  <si>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</si>
  <si>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</si>
  <si>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</si>
  <si>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</si>
  <si>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</si>
  <si>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</si>
  <si>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</si>
  <si>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</si>
  <si>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</si>
  <si>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</si>
  <si>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</si>
  <si>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</si>
  <si>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</si>
  <si>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</si>
  <si>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</si>
  <si>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</si>
  <si>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</si>
  <si>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</si>
  <si>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</si>
  <si>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</si>
  <si>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</si>
  <si>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</si>
  <si>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</si>
  <si>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</si>
  <si>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</si>
  <si>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</si>
  <si>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</si>
  <si>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</si>
  <si>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</si>
  <si>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</si>
  <si>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</si>
  <si>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</si>
  <si>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</si>
  <si>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</si>
  <si>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</si>
  <si>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</si>
  <si>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</si>
  <si>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</si>
  <si>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</si>
  <si>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</si>
  <si>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</si>
  <si>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</si>
  <si>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</si>
  <si>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</si>
  <si>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</si>
  <si>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</si>
  <si>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</si>
  <si>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</si>
  <si>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</si>
  <si>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</si>
  <si>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</si>
  <si>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</si>
  <si>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</si>
  <si>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</si>
  <si>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</si>
  <si>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</si>
  <si>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</si>
  <si>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</si>
  <si>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</si>
  <si>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</si>
  <si>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</si>
  <si>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</si>
  <si>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</si>
  <si>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</si>
  <si>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</si>
  <si>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</si>
  <si>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</si>
  <si>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</si>
  <si>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</si>
  <si>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</si>
  <si>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</si>
  <si>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</si>
  <si>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</si>
  <si>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</si>
  <si>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</si>
  <si>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</si>
  <si>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</si>
  <si>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</si>
  <si>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</si>
  <si>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</si>
  <si>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</si>
  <si>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</si>
  <si>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</si>
  <si>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</si>
  <si>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</si>
  <si>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</si>
  <si>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</si>
  <si>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</si>
  <si>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</si>
  <si>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</si>
  <si>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</si>
  <si>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</si>
  <si>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</si>
  <si>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</si>
  <si>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</si>
  <si>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</si>
  <si>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</si>
  <si>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</si>
  <si>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</si>
  <si>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</si>
  <si>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</si>
  <si>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</si>
  <si>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</si>
  <si>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</si>
  <si>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</si>
  <si>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</si>
  <si>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</si>
  <si>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</si>
  <si>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</si>
  <si>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</si>
  <si>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</si>
  <si>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</si>
  <si>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</si>
  <si>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</si>
  <si>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</si>
  <si>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</si>
  <si>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</si>
  <si>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</si>
  <si>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</si>
  <si>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</si>
  <si>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</si>
  <si>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</si>
  <si>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</si>
  <si>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</si>
  <si>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</si>
  <si>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</si>
  <si>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</si>
  <si>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</si>
  <si>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</si>
  <si>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</si>
  <si>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</si>
  <si>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</si>
  <si>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</si>
  <si>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</si>
  <si>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</si>
  <si>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</si>
  <si>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</si>
  <si>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</si>
  <si>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</si>
  <si>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</si>
  <si>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</si>
  <si>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</si>
  <si>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</si>
  <si>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</si>
  <si>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</si>
  <si>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</si>
  <si>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</si>
  <si>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</si>
  <si>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</si>
  <si>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</si>
  <si>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</si>
  <si>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</si>
  <si>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</si>
  <si>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</si>
  <si>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</si>
  <si>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</si>
  <si>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</si>
  <si>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</si>
  <si>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</si>
  <si>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</si>
  <si>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</si>
  <si>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</si>
  <si>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</si>
  <si>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</si>
  <si>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</si>
  <si>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</si>
  <si>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</si>
  <si>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</si>
  <si>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</si>
  <si>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</si>
  <si>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</si>
  <si>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</si>
  <si>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</si>
  <si>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</si>
  <si>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</si>
  <si>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</si>
  <si>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</si>
  <si>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</si>
  <si>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</si>
  <si>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</si>
  <si>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</si>
  <si>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</si>
  <si>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</si>
  <si>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</si>
  <si>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</si>
  <si>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</si>
  <si>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</si>
  <si>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</si>
  <si>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</si>
  <si>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</si>
  <si>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</si>
  <si>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</si>
  <si>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</si>
  <si>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</si>
  <si>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</si>
  <si>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</si>
  <si>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</si>
  <si>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</si>
  <si>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</si>
  <si>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</si>
  <si>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</si>
  <si>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</si>
  <si>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</si>
  <si>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</si>
  <si>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</si>
  <si>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</si>
  <si>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</si>
  <si>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</si>
  <si>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</si>
  <si>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</si>
  <si>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</si>
  <si>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</si>
  <si>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</si>
  <si>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</si>
  <si>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</si>
  <si>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</si>
  <si>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</si>
  <si>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</si>
  <si>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</si>
  <si>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</si>
  <si>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</si>
  <si>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</si>
  <si>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</si>
  <si>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</si>
  <si>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</si>
  <si>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</si>
  <si>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</si>
  <si>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</si>
  <si>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</si>
  <si>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</si>
  <si>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</si>
  <si>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</si>
  <si>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</si>
  <si>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</si>
  <si>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</si>
  <si>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</si>
  <si>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</si>
  <si>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</si>
  <si>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</si>
  <si>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</si>
  <si>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</si>
  <si>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</si>
  <si>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</si>
  <si>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</si>
  <si>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</si>
  <si>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</si>
  <si>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</si>
  <si>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</si>
  <si>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</si>
  <si>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</si>
  <si>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</si>
  <si>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</si>
  <si>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</si>
  <si>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</si>
  <si>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</si>
  <si>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</si>
  <si>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</si>
  <si>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</si>
  <si>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</si>
  <si>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</si>
  <si>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</si>
  <si>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</si>
  <si>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</si>
  <si>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</si>
  <si>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</si>
  <si>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</si>
  <si>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</si>
  <si>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</si>
  <si>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</si>
  <si>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</si>
  <si>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</si>
  <si>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</si>
  <si>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</si>
  <si>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</si>
  <si>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</si>
  <si>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</si>
  <si>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</si>
  <si>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</si>
  <si>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</si>
  <si>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</si>
  <si>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</si>
  <si>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</si>
  <si>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</si>
  <si>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</si>
  <si>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</si>
  <si>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</si>
  <si>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</si>
  <si>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</si>
  <si>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</si>
  <si>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</si>
  <si>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</si>
  <si>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</si>
  <si>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</si>
  <si>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</si>
  <si>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</si>
  <si>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</si>
  <si>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</si>
  <si>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</si>
  <si>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</si>
  <si>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</si>
  <si>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</si>
  <si>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</si>
  <si>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</si>
  <si>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</si>
  <si>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</si>
  <si>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</si>
  <si>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</si>
  <si>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</si>
  <si>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</si>
  <si>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</si>
  <si>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</si>
  <si>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</si>
  <si>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</si>
  <si>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</si>
  <si>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</si>
  <si>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</si>
  <si>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</si>
  <si>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</si>
  <si>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</si>
  <si>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</si>
  <si>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</si>
  <si>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</si>
  <si>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</si>
  <si>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</si>
  <si>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</si>
  <si>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</si>
  <si>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</si>
  <si>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</si>
  <si>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</si>
  <si>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</si>
  <si>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</si>
  <si>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</si>
  <si>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</si>
  <si>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</si>
  <si>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</si>
  <si>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</si>
  <si>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</si>
  <si>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</si>
  <si>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</si>
  <si>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</si>
  <si>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</si>
  <si>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</si>
  <si>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</si>
  <si>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</si>
  <si>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</si>
  <si>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</si>
  <si>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</si>
  <si>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</si>
  <si>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</si>
  <si>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</si>
  <si>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</si>
  <si>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</si>
  <si>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</si>
  <si>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</si>
  <si>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</si>
  <si>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</si>
  <si>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</si>
  <si>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</si>
  <si>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</si>
  <si>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</si>
  <si>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</si>
  <si>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</si>
  <si>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</si>
  <si>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</si>
  <si>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</si>
  <si>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</si>
  <si>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</si>
  <si>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</si>
  <si>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</si>
  <si>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</si>
  <si>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</si>
  <si>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</si>
  <si>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</si>
  <si>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</si>
  <si>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</si>
  <si>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</si>
  <si>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</si>
  <si>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</si>
  <si>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</si>
  <si>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</si>
  <si>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</si>
  <si>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</si>
  <si>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</si>
  <si>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</si>
  <si>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</si>
  <si>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</si>
  <si>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</si>
  <si>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</si>
  <si>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</si>
  <si>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</si>
  <si>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</si>
  <si>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</si>
  <si>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</si>
  <si>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</si>
  <si>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</si>
  <si>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</si>
  <si>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</si>
  <si>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</si>
  <si>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</si>
  <si>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</si>
  <si>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</si>
  <si>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</si>
  <si>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</si>
  <si>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</si>
  <si>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</si>
  <si>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</si>
  <si>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</si>
  <si>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</si>
  <si>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</si>
  <si>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</si>
  <si>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</si>
  <si>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</si>
  <si>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</si>
  <si>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</si>
  <si>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</si>
  <si>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</si>
  <si>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</si>
  <si>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</si>
  <si>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</si>
  <si>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</si>
  <si>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</si>
  <si>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</si>
  <si>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</si>
  <si>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</si>
  <si>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</si>
  <si>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</si>
  <si>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</si>
  <si>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</si>
  <si>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</si>
  <si>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</si>
  <si>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</si>
  <si>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</si>
  <si>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</si>
  <si>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</si>
  <si>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</si>
  <si>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</si>
  <si>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</si>
  <si>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</si>
  <si>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</si>
  <si>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</si>
  <si>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</si>
  <si>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</si>
  <si>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</si>
  <si>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</si>
  <si>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</si>
  <si>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</si>
  <si>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</si>
  <si>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</si>
  <si>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</si>
  <si>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</si>
  <si>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</si>
  <si>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</si>
  <si>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</si>
  <si>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</si>
  <si>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</si>
  <si>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</si>
  <si>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</si>
  <si>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</si>
  <si>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</si>
  <si>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</si>
  <si>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</si>
  <si>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</si>
  <si>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</si>
  <si>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</si>
  <si>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</si>
  <si>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</si>
  <si>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</si>
  <si>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</si>
  <si>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</si>
  <si>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</si>
  <si>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</si>
  <si>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</si>
  <si>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</si>
  <si>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</si>
  <si>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</si>
  <si>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</si>
  <si>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</si>
  <si>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</si>
  <si>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</si>
  <si>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</si>
  <si>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</si>
  <si>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</si>
  <si>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</si>
  <si>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</si>
  <si>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</si>
  <si>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</si>
  <si>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</si>
  <si>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</si>
  <si>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</si>
  <si>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</si>
  <si>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</si>
  <si>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</si>
  <si>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</si>
  <si>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</si>
  <si>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</si>
  <si>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</si>
  <si>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</si>
  <si>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</si>
  <si>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</si>
  <si>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</si>
  <si>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</si>
  <si>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</si>
  <si>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</si>
  <si>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</si>
  <si>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</si>
  <si>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</si>
  <si>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</si>
  <si>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</si>
  <si>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</si>
  <si>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</si>
  <si>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</si>
  <si>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</si>
  <si>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</si>
  <si>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</si>
  <si>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</si>
  <si>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</si>
  <si>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</si>
  <si>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</si>
  <si>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</si>
  <si>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</si>
  <si>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</si>
  <si>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</si>
  <si>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</si>
  <si>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</si>
  <si>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</si>
  <si>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</si>
  <si>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</si>
  <si>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</si>
  <si>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</si>
  <si>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</si>
  <si>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</si>
  <si>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</si>
  <si>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</si>
  <si>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</si>
  <si>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</si>
  <si>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</si>
  <si>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</si>
  <si>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</si>
  <si>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</si>
  <si>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</si>
  <si>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</si>
  <si>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</si>
  <si>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</si>
  <si>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</si>
  <si>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</si>
  <si>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</si>
  <si>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</si>
  <si>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</si>
  <si>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</si>
  <si>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</si>
  <si>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</si>
  <si>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</si>
  <si>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</si>
  <si>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</si>
  <si>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</si>
  <si>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</si>
  <si>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</si>
  <si>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</si>
  <si>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</si>
  <si>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</si>
  <si>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</si>
  <si>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</si>
  <si>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</si>
  <si>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</si>
  <si>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</si>
  <si>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</si>
  <si>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</si>
  <si>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</si>
  <si>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</si>
  <si>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</si>
  <si>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</si>
  <si>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</si>
  <si>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</si>
  <si>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</si>
  <si>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</si>
  <si>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</si>
  <si>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</si>
  <si>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</si>
  <si>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</si>
  <si>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</si>
  <si>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</si>
  <si>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</si>
  <si>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</si>
  <si>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</si>
  <si>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</si>
  <si>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</si>
  <si>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</si>
  <si>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</si>
  <si>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</si>
  <si>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</si>
  <si>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</si>
  <si>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</si>
  <si>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</si>
  <si>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</si>
  <si>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</si>
  <si>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</si>
  <si>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</si>
  <si>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</si>
  <si>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</si>
  <si>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</si>
  <si>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</si>
  <si>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</si>
  <si>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</si>
  <si>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</si>
  <si>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</si>
  <si>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</si>
  <si>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</si>
  <si>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</si>
  <si>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</si>
  <si>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</si>
  <si>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</si>
  <si>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</si>
  <si>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</si>
  <si>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</si>
  <si>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</si>
  <si>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</si>
  <si>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</si>
  <si>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</si>
  <si>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</si>
  <si>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</si>
  <si>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</si>
  <si>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</si>
  <si>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</si>
  <si>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</si>
  <si>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</si>
  <si>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</si>
  <si>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</si>
  <si>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</si>
  <si>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</si>
  <si>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</si>
  <si>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</si>
  <si>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</si>
  <si>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</si>
  <si>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</si>
  <si>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</si>
  <si>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</si>
  <si>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</si>
  <si>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</si>
  <si>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</si>
  <si>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</si>
  <si>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</si>
  <si>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</si>
  <si>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</si>
  <si>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</si>
  <si>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</si>
  <si>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</si>
  <si>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</si>
  <si>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</si>
  <si>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</si>
  <si>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</si>
  <si>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</si>
  <si>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</si>
  <si>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</si>
  <si>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</si>
  <si>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</si>
  <si>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</si>
  <si>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</si>
  <si>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</si>
  <si>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</si>
  <si>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</si>
  <si>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</si>
  <si>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</si>
  <si>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</si>
  <si>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</si>
  <si>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</si>
  <si>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</si>
  <si>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</si>
  <si>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</si>
  <si>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</si>
  <si>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</si>
  <si>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</si>
  <si>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</si>
  <si>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</si>
  <si>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</si>
  <si>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</si>
  <si>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</si>
  <si>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</si>
  <si>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</si>
  <si>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</si>
  <si>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</si>
  <si>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</si>
  <si>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</si>
  <si>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</si>
  <si>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</si>
  <si>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</si>
  <si>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</si>
  <si>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</si>
  <si>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</si>
  <si>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</si>
  <si>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</si>
  <si>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</si>
  <si>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</si>
  <si>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</si>
  <si>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</si>
  <si>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</si>
  <si>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</si>
  <si>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</si>
  <si>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</si>
  <si>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</si>
  <si>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</si>
  <si>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</si>
  <si>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</si>
  <si>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</si>
  <si>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</si>
  <si>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</si>
  <si>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</si>
  <si>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</si>
  <si>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</si>
  <si>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</si>
  <si>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</si>
  <si>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</si>
  <si>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</si>
  <si>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</si>
  <si>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</si>
  <si>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</si>
  <si>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</si>
  <si>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</si>
  <si>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</si>
  <si>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</si>
  <si>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</si>
  <si>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</si>
  <si>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</si>
  <si>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</si>
  <si>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</si>
  <si>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</si>
  <si>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</si>
  <si>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</si>
  <si>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</si>
  <si>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</si>
  <si>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</si>
  <si>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</si>
  <si>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</si>
  <si>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</si>
  <si>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</si>
  <si>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</si>
  <si>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</si>
  <si>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</si>
  <si>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</si>
  <si>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</si>
  <si>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</si>
  <si>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</si>
  <si>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</si>
  <si>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</si>
  <si>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</si>
  <si>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</si>
  <si>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</si>
  <si>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</si>
  <si>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</si>
  <si>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</si>
  <si>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</si>
  <si>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</si>
  <si>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</si>
  <si>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</si>
  <si>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</si>
  <si>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</si>
  <si>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</si>
  <si>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</si>
  <si>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</si>
  <si>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</si>
  <si>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</si>
  <si>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</si>
  <si>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</si>
  <si>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</si>
  <si>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</si>
  <si>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</si>
  <si>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</si>
  <si>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</si>
  <si>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</si>
  <si>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</si>
  <si>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</si>
  <si>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</si>
  <si>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</si>
  <si>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</si>
  <si>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</si>
  <si>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</si>
  <si>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</si>
  <si>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</si>
  <si>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</si>
  <si>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</si>
  <si>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</si>
  <si>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</si>
  <si>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</si>
  <si>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</si>
  <si>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</si>
  <si>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</si>
  <si>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</si>
  <si>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</si>
  <si>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</si>
  <si>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</si>
  <si>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</si>
  <si>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</si>
  <si>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</si>
  <si>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</si>
  <si>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</si>
  <si>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</si>
  <si>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</si>
  <si>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</si>
  <si>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</si>
  <si>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</si>
  <si>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</si>
  <si>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</si>
  <si>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</si>
  <si>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</si>
  <si>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</si>
  <si>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</si>
  <si>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</si>
  <si>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</si>
  <si>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</si>
  <si>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</si>
  <si>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</si>
  <si>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</si>
  <si>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</si>
  <si>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</si>
  <si>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</si>
  <si>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</si>
  <si>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</si>
  <si>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</si>
  <si>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</si>
  <si>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</si>
  <si>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</si>
  <si>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</si>
  <si>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</si>
  <si>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</si>
  <si>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</si>
  <si>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</si>
  <si>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</si>
  <si>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</si>
  <si>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</si>
  <si>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</si>
  <si>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</si>
  <si>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</si>
  <si>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</si>
  <si>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</si>
  <si>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</si>
  <si>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</si>
  <si>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</si>
  <si>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</si>
  <si>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</si>
  <si>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</si>
  <si>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</si>
  <si>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</si>
  <si>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</si>
  <si>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</si>
  <si>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</si>
  <si>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</si>
  <si>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</si>
  <si>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</si>
  <si>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</si>
  <si>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</si>
  <si>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</si>
  <si>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</si>
  <si>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</si>
  <si>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</si>
  <si>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</si>
  <si>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</si>
  <si>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</si>
  <si>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</si>
  <si>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</si>
  <si>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</si>
  <si>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</si>
  <si>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</si>
  <si>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</si>
  <si>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</si>
  <si>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</si>
  <si>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</si>
  <si>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</si>
  <si>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</si>
  <si>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</si>
  <si>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</si>
  <si>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</si>
  <si>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</si>
  <si>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</si>
  <si>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</si>
  <si>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</si>
  <si>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</si>
  <si>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</si>
  <si>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</si>
  <si>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</si>
  <si>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</si>
  <si>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</si>
  <si>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</si>
  <si>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</si>
  <si>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</si>
  <si>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</si>
  <si>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</si>
  <si>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</si>
  <si>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</si>
  <si>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</si>
  <si>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</si>
  <si>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</si>
  <si>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</si>
  <si>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</si>
  <si>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</si>
  <si>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</si>
  <si>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</si>
  <si>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</si>
  <si>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</si>
  <si>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</si>
  <si>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</si>
  <si>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</si>
  <si>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</si>
  <si>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</si>
  <si>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</si>
  <si>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</si>
  <si>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</si>
  <si>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</si>
  <si>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</si>
  <si>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</si>
  <si>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</si>
  <si>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</si>
  <si>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</si>
  <si>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</si>
  <si>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</si>
  <si>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</si>
  <si>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</si>
  <si>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</si>
  <si>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</si>
  <si>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</si>
  <si>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</si>
  <si>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</si>
  <si>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</si>
  <si>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</si>
  <si>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</si>
  <si>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</si>
  <si>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</si>
  <si>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</si>
  <si>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</si>
  <si>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</si>
  <si>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</si>
  <si>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</si>
  <si>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</si>
  <si>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</si>
  <si>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</si>
  <si>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</si>
  <si>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</si>
  <si>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</si>
  <si>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</si>
  <si>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</si>
  <si>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</si>
  <si>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</si>
  <si>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</si>
  <si>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</si>
  <si>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</si>
  <si>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</si>
  <si>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</si>
  <si>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</si>
  <si>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</si>
  <si>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</si>
  <si>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</si>
  <si>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</si>
  <si>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</si>
  <si>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</si>
  <si>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</si>
  <si>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</si>
  <si>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</si>
  <si>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</si>
  <si>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</si>
  <si>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</si>
  <si>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</si>
  <si>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</si>
  <si>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</si>
  <si>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</si>
  <si>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</si>
  <si>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</si>
  <si>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</si>
  <si>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</si>
  <si>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</si>
  <si>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</si>
  <si>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</si>
  <si>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</si>
  <si>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</si>
  <si>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</si>
  <si>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</si>
  <si>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</si>
  <si>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</si>
  <si>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</si>
  <si>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</si>
  <si>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</si>
  <si>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</si>
  <si>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</si>
  <si>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</si>
  <si>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</si>
  <si>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</si>
  <si>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</si>
  <si>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</si>
  <si>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</si>
  <si>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</si>
  <si>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</si>
  <si>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</si>
  <si>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</si>
  <si>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</si>
  <si>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</si>
  <si>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</si>
  <si>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</si>
  <si>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</si>
  <si>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</si>
  <si>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</si>
  <si>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</si>
  <si>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</si>
  <si>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</si>
  <si>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</si>
  <si>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</si>
  <si>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</si>
  <si>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</si>
  <si>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</si>
  <si>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</si>
  <si>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</si>
  <si>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</si>
  <si>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</si>
  <si>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</si>
  <si>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</si>
  <si>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</si>
  <si>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</si>
  <si>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</si>
  <si>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</si>
  <si>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</si>
  <si>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</si>
  <si>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</si>
  <si>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</si>
  <si>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</si>
  <si>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</si>
  <si>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</si>
  <si>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</si>
  <si>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</si>
  <si>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</si>
  <si>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</si>
  <si>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</si>
  <si>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</si>
  <si>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</si>
  <si>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</si>
  <si>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</si>
  <si>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</si>
  <si>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</si>
  <si>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</si>
  <si>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</si>
  <si>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</si>
  <si>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</si>
  <si>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</si>
  <si>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</si>
  <si>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</si>
  <si>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</si>
  <si>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</si>
  <si>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</si>
  <si>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</si>
  <si>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</si>
  <si>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</si>
  <si>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</si>
  <si>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</si>
  <si>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</si>
  <si>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</si>
  <si>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</si>
  <si>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</si>
  <si>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</si>
  <si>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</si>
  <si>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</si>
  <si>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</si>
  <si>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</si>
  <si>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</si>
  <si>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</si>
  <si>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</si>
  <si>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</si>
  <si>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</si>
  <si>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</si>
  <si>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</si>
  <si>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</si>
  <si>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</si>
  <si>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</si>
  <si>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</si>
  <si>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</si>
  <si>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</si>
  <si>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</si>
  <si>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</si>
  <si>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</si>
  <si>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</si>
  <si>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</si>
  <si>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</si>
  <si>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</si>
  <si>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</si>
  <si>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</si>
  <si>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</si>
  <si>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</si>
  <si>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</si>
  <si>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</si>
  <si>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</si>
  <si>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</si>
  <si>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</si>
  <si>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</si>
  <si>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</si>
  <si>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</si>
  <si>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</si>
  <si>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</si>
  <si>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</si>
  <si>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</si>
  <si>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</si>
  <si>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</si>
  <si>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</si>
  <si>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</si>
  <si>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</si>
  <si>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</si>
  <si>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</si>
  <si>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</si>
  <si>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</si>
  <si>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</si>
  <si>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</si>
  <si>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</si>
  <si>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</si>
  <si>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</si>
  <si>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</si>
  <si>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</si>
  <si>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</si>
  <si>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</si>
  <si>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</si>
  <si>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</si>
  <si>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</si>
  <si>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</si>
  <si>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</si>
  <si>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</si>
  <si>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</si>
  <si>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</si>
  <si>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</si>
  <si>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</si>
  <si>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</si>
  <si>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</si>
  <si>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</si>
  <si>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</si>
  <si>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</si>
  <si>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</si>
  <si>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</si>
  <si>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</si>
  <si>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</si>
  <si>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</si>
  <si>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</si>
  <si>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</si>
  <si>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</si>
  <si>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</si>
  <si>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</si>
  <si>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</si>
  <si>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</si>
  <si>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</si>
  <si>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</si>
  <si>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</si>
  <si>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</si>
  <si>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</si>
  <si>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</si>
  <si>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</si>
  <si>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</si>
  <si>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</si>
  <si>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</si>
  <si>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</si>
  <si>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</si>
  <si>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</si>
  <si>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</si>
  <si>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</si>
  <si>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</si>
  <si>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</si>
  <si>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</si>
  <si>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</si>
  <si>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</si>
  <si>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</si>
  <si>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</si>
  <si>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</si>
  <si>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</si>
  <si>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</si>
  <si>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</si>
  <si>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</si>
  <si>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</si>
  <si>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</si>
  <si>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</si>
  <si>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</si>
  <si>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</si>
  <si>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</si>
  <si>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</si>
  <si>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</si>
  <si>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</si>
  <si>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</si>
  <si>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</si>
  <si>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</si>
  <si>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</si>
  <si>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</si>
  <si>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</si>
  <si>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</si>
  <si>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</si>
  <si>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</si>
  <si>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</si>
  <si>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</si>
  <si>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</si>
  <si>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</si>
  <si>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</si>
  <si>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</si>
  <si>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</si>
  <si>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</si>
  <si>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</si>
  <si>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</si>
  <si>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</si>
  <si>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</si>
  <si>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</si>
  <si>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</si>
  <si>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</si>
  <si>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</si>
  <si>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</si>
  <si>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</si>
  <si>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</si>
  <si>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</si>
  <si>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</si>
  <si>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</si>
  <si>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</si>
  <si>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</si>
  <si>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</si>
  <si>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</si>
  <si>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</si>
  <si>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</si>
  <si>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</si>
  <si>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</si>
  <si>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</si>
  <si>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</si>
  <si>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</si>
  <si>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</si>
  <si>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</si>
  <si>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</si>
  <si>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</si>
  <si>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</si>
  <si>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</si>
  <si>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</si>
  <si>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</si>
  <si>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</si>
  <si>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</si>
  <si>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</si>
  <si>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</si>
  <si>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</si>
  <si>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</si>
  <si>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</si>
  <si>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</si>
  <si>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</si>
  <si>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</si>
  <si>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</si>
  <si>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</si>
  <si>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</si>
  <si>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</si>
  <si>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</si>
  <si>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</si>
  <si>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</si>
  <si>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</si>
  <si>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</si>
  <si>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</si>
  <si>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</si>
  <si>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</si>
  <si>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</si>
  <si>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</si>
  <si>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</si>
  <si>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</si>
  <si>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</si>
  <si>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</si>
  <si>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</si>
  <si>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</si>
  <si>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</si>
  <si>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</si>
  <si>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</si>
  <si>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</si>
  <si>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</si>
  <si>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</si>
  <si>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</si>
  <si>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</si>
  <si>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</si>
  <si>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</si>
  <si>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</si>
  <si>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</si>
  <si>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</si>
  <si>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</si>
  <si>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</si>
  <si>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</si>
  <si>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</si>
  <si>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</si>
  <si>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</si>
  <si>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</si>
  <si>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</si>
  <si>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</si>
  <si>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</si>
  <si>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</si>
  <si>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</si>
  <si>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</si>
  <si>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</si>
  <si>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</si>
  <si>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</si>
  <si>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</si>
  <si>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</si>
  <si>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</si>
  <si>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</si>
  <si>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</si>
  <si>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</si>
  <si>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</si>
  <si>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</si>
  <si>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</si>
  <si>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</si>
  <si>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</si>
  <si>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</si>
  <si>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</si>
  <si>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</si>
  <si>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</si>
  <si>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</si>
  <si>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</si>
  <si>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</si>
  <si>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</si>
  <si>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</si>
  <si>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</si>
  <si>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</si>
  <si>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</si>
  <si>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</si>
  <si>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</si>
  <si>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</si>
  <si>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</si>
  <si>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</si>
  <si>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</si>
  <si>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</si>
  <si>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</si>
  <si>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</si>
  <si>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</si>
  <si>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</si>
  <si>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</si>
  <si>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</si>
  <si>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</si>
  <si>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</si>
  <si>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</si>
  <si>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</si>
  <si>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</si>
  <si>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</si>
  <si>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</si>
  <si>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</si>
  <si>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</si>
  <si>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</si>
  <si>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</si>
  <si>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</si>
  <si>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</si>
  <si>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</si>
  <si>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</si>
  <si>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</si>
  <si>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</si>
  <si>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</si>
  <si>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</si>
  <si>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</si>
  <si>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</si>
  <si>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</si>
  <si>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</si>
  <si>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</si>
  <si>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</si>
  <si>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</si>
  <si>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</si>
  <si>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</si>
  <si>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</si>
  <si>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</si>
  <si>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</si>
  <si>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</si>
  <si>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</si>
  <si>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</si>
  <si>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</si>
  <si>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</si>
  <si>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</si>
  <si>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</si>
  <si>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</si>
  <si>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</si>
  <si>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</si>
  <si>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</si>
  <si>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</si>
  <si>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</si>
  <si>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</si>
  <si>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</si>
  <si>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</si>
  <si>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</si>
  <si>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</si>
  <si>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</si>
  <si>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</si>
  <si>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</si>
  <si>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</si>
  <si>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</si>
  <si>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</si>
  <si>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</si>
  <si>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</si>
  <si>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</si>
  <si>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</si>
  <si>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</si>
  <si>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</si>
  <si>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</si>
  <si>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</si>
  <si>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</si>
  <si>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</si>
  <si>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</si>
  <si>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</si>
  <si>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</si>
  <si>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</si>
  <si>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</si>
  <si>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</si>
  <si>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</si>
  <si>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</si>
  <si>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</si>
  <si>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</si>
  <si>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</si>
  <si>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</si>
  <si>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</si>
  <si>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</si>
  <si>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</si>
  <si>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</si>
  <si>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</si>
  <si>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</si>
  <si>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</si>
  <si>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</si>
  <si>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</si>
  <si>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</si>
  <si>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</si>
  <si>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</si>
  <si>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</si>
  <si>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</si>
  <si>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</si>
  <si>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</si>
  <si>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</si>
  <si>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</si>
  <si>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</si>
  <si>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</si>
  <si>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</si>
  <si>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</si>
  <si>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</si>
  <si>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</si>
  <si>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</si>
  <si>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</si>
  <si>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</si>
  <si>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</si>
  <si>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</si>
  <si>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</si>
  <si>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</si>
  <si>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</si>
  <si>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</si>
  <si>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</si>
  <si>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</si>
  <si>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</si>
  <si>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</si>
  <si>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</si>
  <si>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</si>
  <si>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</si>
  <si>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</si>
  <si>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</si>
  <si>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</si>
  <si>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</si>
  <si>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</si>
  <si>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</si>
  <si>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</si>
  <si>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</si>
  <si>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</si>
  <si>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</si>
  <si>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</si>
  <si>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</si>
  <si>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</si>
  <si>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</si>
  <si>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</si>
  <si>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</si>
  <si>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</si>
  <si>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</si>
  <si>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</si>
  <si>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</si>
  <si>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</si>
  <si>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</si>
  <si>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</si>
  <si>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</si>
  <si>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</si>
  <si>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</si>
  <si>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</si>
  <si>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</si>
  <si>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</si>
  <si>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</si>
  <si>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</si>
  <si>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</si>
  <si>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</si>
  <si>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</si>
  <si>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</si>
  <si>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</si>
  <si>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</si>
  <si>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</si>
  <si>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</si>
  <si>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</si>
  <si>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</si>
  <si>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</si>
  <si>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</si>
  <si>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</si>
  <si>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</si>
  <si>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</si>
  <si>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</si>
  <si>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</si>
  <si>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</si>
  <si>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</si>
  <si>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</si>
  <si>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</si>
  <si>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</si>
  <si>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</si>
  <si>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</si>
  <si>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</si>
  <si>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</si>
  <si>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</si>
  <si>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</si>
  <si>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</si>
  <si>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</si>
  <si>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</si>
  <si>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</si>
  <si>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</si>
  <si>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</si>
  <si>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</si>
  <si>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</si>
  <si>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</si>
  <si>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</si>
  <si>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</si>
  <si>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</si>
  <si>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</si>
  <si>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</si>
  <si>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</si>
  <si>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</si>
  <si>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</si>
  <si>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</si>
  <si>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</si>
  <si>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</si>
  <si>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</si>
  <si>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</si>
  <si>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</si>
  <si>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</si>
  <si>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</si>
  <si>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</si>
  <si>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</si>
  <si>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</si>
  <si>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</si>
  <si>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</si>
  <si>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</si>
  <si>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</si>
  <si>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</si>
  <si>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</si>
  <si>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</si>
  <si>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</si>
  <si>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</si>
  <si>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</si>
  <si>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</si>
  <si>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</si>
  <si>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</si>
  <si>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</si>
  <si>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</si>
  <si>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</si>
  <si>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</si>
  <si>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</si>
  <si>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</si>
  <si>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</si>
  <si>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</si>
  <si>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</si>
  <si>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</si>
  <si>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</si>
  <si>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</si>
  <si>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</si>
  <si>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</si>
  <si>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</si>
  <si>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</si>
  <si>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</si>
  <si>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</si>
  <si>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</si>
  <si>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</si>
  <si>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</si>
  <si>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</si>
  <si>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</si>
  <si>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</si>
  <si>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</si>
  <si>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</si>
  <si>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</si>
  <si>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</si>
  <si>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</si>
  <si>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</si>
  <si>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</si>
  <si>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</si>
  <si>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</si>
  <si>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</si>
  <si>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</si>
  <si>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</si>
  <si>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</si>
  <si>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</si>
  <si>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</si>
  <si>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</si>
  <si>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</si>
  <si>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</si>
  <si>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</si>
  <si>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</si>
  <si>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</si>
  <si>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</si>
  <si>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</si>
  <si>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</si>
  <si>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</si>
  <si>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</si>
  <si>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</si>
  <si>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</si>
  <si>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</si>
  <si>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</si>
  <si>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</si>
  <si>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</si>
  <si>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</si>
  <si>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</si>
  <si>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</si>
  <si>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</si>
  <si>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</si>
  <si>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</si>
  <si>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</si>
  <si>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</si>
  <si>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</si>
  <si>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</si>
  <si>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</si>
  <si>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</si>
  <si>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</si>
  <si>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</si>
  <si>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</si>
  <si>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</si>
  <si>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</si>
  <si>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</si>
  <si>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</si>
  <si>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</si>
  <si>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</si>
  <si>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</si>
  <si>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</si>
  <si>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</si>
  <si>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</si>
  <si>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</si>
  <si>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</si>
  <si>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</si>
  <si>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</si>
  <si>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</si>
  <si>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</si>
  <si>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</si>
  <si>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</si>
  <si>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</si>
  <si>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</si>
  <si>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</si>
  <si>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</si>
  <si>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</si>
  <si>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</si>
  <si>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</si>
  <si>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</si>
  <si>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</si>
  <si>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</si>
  <si>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</si>
  <si>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</si>
  <si>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</si>
  <si>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</si>
  <si>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</si>
  <si>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</si>
  <si>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</si>
  <si>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</si>
  <si>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</si>
  <si>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</si>
  <si>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</si>
  <si>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</si>
  <si>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</si>
  <si>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</si>
  <si>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</si>
  <si>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</si>
  <si>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</si>
  <si>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</si>
  <si>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</si>
  <si>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</si>
  <si>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</si>
  <si>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</si>
  <si>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</si>
  <si>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</si>
  <si>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</si>
  <si>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</si>
  <si>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</si>
  <si>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</si>
  <si>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</si>
  <si>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</si>
  <si>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</si>
  <si>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</si>
  <si>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</si>
  <si>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</si>
  <si>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</si>
  <si>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</si>
  <si>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</si>
  <si>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</si>
  <si>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</si>
  <si>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</si>
  <si>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</si>
  <si>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</si>
  <si>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</si>
  <si>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</si>
  <si>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</si>
  <si>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</si>
  <si>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</si>
  <si>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</si>
  <si>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</si>
  <si>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</si>
  <si>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</si>
  <si>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</si>
  <si>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</si>
  <si>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</si>
  <si>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</si>
  <si>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</si>
  <si>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</si>
  <si>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</si>
  <si>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</si>
  <si>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</si>
  <si>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</si>
  <si>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</si>
  <si>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</si>
  <si>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</si>
  <si>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</si>
  <si>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</si>
  <si>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</si>
  <si>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</si>
  <si>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</si>
  <si>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</si>
  <si>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</si>
  <si>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</si>
  <si>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</si>
  <si>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</si>
  <si>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</si>
  <si>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</si>
  <si>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</si>
  <si>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</si>
  <si>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</si>
  <si>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</si>
  <si>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</si>
  <si>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</si>
  <si>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</si>
  <si>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</si>
  <si>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</si>
  <si>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</si>
  <si>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</si>
  <si>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</si>
  <si>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</si>
  <si>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</si>
  <si>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</si>
  <si>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</si>
  <si>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</si>
  <si>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</si>
  <si>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</si>
  <si>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</si>
  <si>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</si>
  <si>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</si>
  <si>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</si>
  <si>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</si>
  <si>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</si>
  <si>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</si>
  <si>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</si>
  <si>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</si>
  <si>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</si>
  <si>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</si>
  <si>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</si>
  <si>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</si>
  <si>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</si>
  <si>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</si>
  <si>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</si>
  <si>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</si>
  <si>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</si>
  <si>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</si>
  <si>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</si>
  <si>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</si>
  <si>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</si>
  <si>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</si>
  <si>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</si>
  <si>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</si>
  <si>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</si>
  <si>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</si>
  <si>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</si>
  <si>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</si>
  <si>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</si>
  <si>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</si>
  <si>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</si>
  <si>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</si>
  <si>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</si>
  <si>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</si>
  <si>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</si>
  <si>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</si>
  <si>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</si>
  <si>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</si>
  <si>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</si>
  <si>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</si>
  <si>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</si>
  <si>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</si>
  <si>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</si>
  <si>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</si>
  <si>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</si>
  <si>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</si>
  <si>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</si>
  <si>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</si>
  <si>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</si>
  <si>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</si>
  <si>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</si>
  <si>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</si>
  <si>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</si>
  <si>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</si>
  <si>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</si>
  <si>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</si>
  <si>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</si>
  <si>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</si>
  <si>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</si>
  <si>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</si>
  <si>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</si>
  <si>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</si>
  <si>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</si>
  <si>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</si>
  <si>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</si>
  <si>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</si>
  <si>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</si>
  <si>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</si>
  <si>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</si>
  <si>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</si>
  <si>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</si>
  <si>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</si>
  <si>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</si>
  <si>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</si>
  <si>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</si>
  <si>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</si>
  <si>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</si>
  <si>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</si>
  <si>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</si>
  <si>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</si>
  <si>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</si>
  <si>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</si>
  <si>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</si>
  <si>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</si>
  <si>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</si>
  <si>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</si>
  <si>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</si>
  <si>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</si>
  <si>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</si>
  <si>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</si>
  <si>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</si>
  <si>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</si>
  <si>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</si>
  <si>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</si>
  <si>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</si>
  <si>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</si>
  <si>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</si>
  <si>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</si>
  <si>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</si>
  <si>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</si>
  <si>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</si>
  <si>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</si>
  <si>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</si>
  <si>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</si>
  <si>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</si>
  <si>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</si>
  <si>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</si>
  <si>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</si>
  <si>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</si>
  <si>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</si>
  <si>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</si>
  <si>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</si>
  <si>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</si>
  <si>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</si>
  <si>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</si>
  <si>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</si>
  <si>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</si>
  <si>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</si>
  <si>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</si>
  <si>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</si>
  <si>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</si>
  <si>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</si>
  <si>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</si>
  <si>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</si>
  <si>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</si>
  <si>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</si>
  <si>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</si>
  <si>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</si>
  <si>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</si>
  <si>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</si>
  <si>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</si>
  <si>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</si>
  <si>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</si>
  <si>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</si>
  <si>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</si>
  <si>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</si>
  <si>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</si>
  <si>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</si>
  <si>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</si>
  <si>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</si>
  <si>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</si>
  <si>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</si>
  <si>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</si>
  <si>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</si>
  <si>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</si>
  <si>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</si>
  <si>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</si>
  <si>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</si>
  <si>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</si>
  <si>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</si>
  <si>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</si>
  <si>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</si>
  <si>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</si>
  <si>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</si>
  <si>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</si>
  <si>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</si>
  <si>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</si>
  <si>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</si>
  <si>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</si>
  <si>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</si>
  <si>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</si>
  <si>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</si>
  <si>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</si>
  <si>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</si>
  <si>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</si>
  <si>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</si>
  <si>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</si>
  <si>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</si>
  <si>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</si>
  <si>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</si>
  <si>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</si>
  <si>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</si>
  <si>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</si>
  <si>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</si>
  <si>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</si>
  <si>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</si>
  <si>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</si>
  <si>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</si>
  <si>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</si>
  <si>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</si>
  <si>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</si>
  <si>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</si>
  <si>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</si>
  <si>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</si>
  <si>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</si>
  <si>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</si>
  <si>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</si>
  <si>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</si>
  <si>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</si>
  <si>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</si>
  <si>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</si>
  <si>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</si>
  <si>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</si>
  <si>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</si>
  <si>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</si>
  <si>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</si>
  <si>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</si>
  <si>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</si>
  <si>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</si>
  <si>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</si>
  <si>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</si>
  <si>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</si>
  <si>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</si>
  <si>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</si>
  <si>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</si>
  <si>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</si>
  <si>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</si>
  <si>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</si>
  <si>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</si>
  <si>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</si>
  <si>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</si>
  <si>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</si>
  <si>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</si>
  <si>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</si>
  <si>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</si>
  <si>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</si>
  <si>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</si>
  <si>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</si>
  <si>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</si>
  <si>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</si>
  <si>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</si>
  <si>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</si>
  <si>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</si>
  <si>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</si>
  <si>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</si>
  <si>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</si>
  <si>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</si>
  <si>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</si>
  <si>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</si>
  <si>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</si>
  <si>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</si>
  <si>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</si>
  <si>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</si>
  <si>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</si>
  <si>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</si>
  <si>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</si>
  <si>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</si>
  <si>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</si>
  <si>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</si>
  <si>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</si>
  <si>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</si>
  <si>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</si>
  <si>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</si>
  <si>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</si>
  <si>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</si>
  <si>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</si>
  <si>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</si>
  <si>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</si>
  <si>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</si>
  <si>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</si>
  <si>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</si>
  <si>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</si>
  <si>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</si>
  <si>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</si>
  <si>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</si>
  <si>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</si>
  <si>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</si>
  <si>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</si>
  <si>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</si>
  <si>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</si>
  <si>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</si>
  <si>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</si>
  <si>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</si>
  <si>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</si>
  <si>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</si>
  <si>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</si>
  <si>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</si>
  <si>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</si>
  <si>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</si>
  <si>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</si>
  <si>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</si>
  <si>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</si>
  <si>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</si>
  <si>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</si>
  <si>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</si>
  <si>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</si>
  <si>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</si>
  <si>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</si>
  <si>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</si>
  <si>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</si>
  <si>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</si>
  <si>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</si>
  <si>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</si>
  <si>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</si>
  <si>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</si>
  <si>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</si>
  <si>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</si>
  <si>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</si>
  <si>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</si>
  <si>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</si>
  <si>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</si>
  <si>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</si>
  <si>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</si>
  <si>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</si>
  <si>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</si>
  <si>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</si>
  <si>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</si>
  <si>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</si>
  <si>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</si>
  <si>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</si>
  <si>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</si>
  <si>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</si>
  <si>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</si>
  <si>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</si>
  <si>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</si>
  <si>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</si>
  <si>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</si>
  <si>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</si>
  <si>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</si>
  <si>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</si>
  <si>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</si>
  <si>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</si>
  <si>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</si>
  <si>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</si>
  <si>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</si>
  <si>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</si>
  <si>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</si>
  <si>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</si>
  <si>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</si>
  <si>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</si>
  <si>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</si>
  <si>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</si>
  <si>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</si>
  <si>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</si>
  <si>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</si>
  <si>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</si>
  <si>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</si>
  <si>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</si>
  <si>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</si>
  <si>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</si>
  <si>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</si>
  <si>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</si>
  <si>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</si>
  <si>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</si>
  <si>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</si>
  <si>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</si>
  <si>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</si>
  <si>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</si>
  <si>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</si>
  <si>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</si>
  <si>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</si>
  <si>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</si>
  <si>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</si>
  <si>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</si>
  <si>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</si>
  <si>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</si>
  <si>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</si>
  <si>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</si>
  <si>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</si>
  <si>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</si>
  <si>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</si>
  <si>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</si>
  <si>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</si>
  <si>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</si>
  <si>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</si>
  <si>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</si>
  <si>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</si>
  <si>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</si>
  <si>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</si>
  <si>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</si>
  <si>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</si>
  <si>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</si>
  <si>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</si>
  <si>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</si>
  <si>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</si>
  <si>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</si>
  <si>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</si>
  <si>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</si>
  <si>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</si>
  <si>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</si>
  <si>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</si>
  <si>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</si>
  <si>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</si>
  <si>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</si>
  <si>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</si>
  <si>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</si>
  <si>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</si>
  <si>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</si>
  <si>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</si>
  <si>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</si>
  <si>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</si>
  <si>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</si>
  <si>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</si>
  <si>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</si>
  <si>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</si>
  <si>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</si>
  <si>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</si>
  <si>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</si>
  <si>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</si>
  <si>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</si>
  <si>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</si>
  <si>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</si>
  <si>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</si>
  <si>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</si>
  <si>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</si>
  <si>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</si>
  <si>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</si>
  <si>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</si>
  <si>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</si>
  <si>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</si>
  <si>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</si>
  <si>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</si>
  <si>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</si>
  <si>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</si>
  <si>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</si>
  <si>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</si>
  <si>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</si>
  <si>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</si>
  <si>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</si>
  <si>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</si>
  <si>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</si>
  <si>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</si>
  <si>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</si>
  <si>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</si>
  <si>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</si>
  <si>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</si>
  <si>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</si>
  <si>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</si>
  <si>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</si>
  <si>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</si>
  <si>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</si>
  <si>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</si>
  <si>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</si>
  <si>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</si>
  <si>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</si>
  <si>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</si>
  <si>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</si>
  <si>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</si>
  <si>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</si>
  <si>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</si>
  <si>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</si>
  <si>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</si>
  <si>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</si>
  <si>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</si>
  <si>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</si>
  <si>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</si>
  <si>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</si>
  <si>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</si>
  <si>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</si>
  <si>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</si>
  <si>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</si>
  <si>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</si>
  <si>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</si>
  <si>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</si>
  <si>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</si>
  <si>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</si>
  <si>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</si>
  <si>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</si>
  <si>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</si>
  <si>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</si>
  <si>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</si>
  <si>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</si>
  <si>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</si>
  <si>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</si>
  <si>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</si>
  <si>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</si>
  <si>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</si>
  <si>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</si>
  <si>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</si>
  <si>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</si>
  <si>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</si>
  <si>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</si>
  <si>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</si>
  <si>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</si>
  <si>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</si>
  <si>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</si>
  <si>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</si>
  <si>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</si>
  <si>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</si>
  <si>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</si>
  <si>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</si>
  <si>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</si>
  <si>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</si>
  <si>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</si>
  <si>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</si>
  <si>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</si>
  <si>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</si>
  <si>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</si>
  <si>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</si>
  <si>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</si>
  <si>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</si>
  <si>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</si>
  <si>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</si>
  <si>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</si>
  <si>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</si>
  <si>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</si>
  <si>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</si>
  <si>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</si>
  <si>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</si>
  <si>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</si>
  <si>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</si>
  <si>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</si>
  <si>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</si>
  <si>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</si>
  <si>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</si>
  <si>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</si>
  <si>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</si>
  <si>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</si>
  <si>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</si>
  <si>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</si>
  <si>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</si>
  <si>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</si>
  <si>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</si>
  <si>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</si>
  <si>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</si>
  <si>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</si>
  <si>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</si>
  <si>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</si>
  <si>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</si>
  <si>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</si>
  <si>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</si>
  <si>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</si>
  <si>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</si>
  <si>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</si>
  <si>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</si>
  <si>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</si>
  <si>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</si>
  <si>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</si>
  <si>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</si>
  <si>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</si>
  <si>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</si>
  <si>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</si>
  <si>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</si>
  <si>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</si>
  <si>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</si>
  <si>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</si>
  <si>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</si>
  <si>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</si>
  <si>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</si>
  <si>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</si>
  <si>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</si>
  <si>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</si>
  <si>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</si>
  <si>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</si>
  <si>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</si>
  <si>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</si>
  <si>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</si>
  <si>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</si>
  <si>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</si>
  <si>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</si>
  <si>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</si>
  <si>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</si>
  <si>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</si>
  <si>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</si>
  <si>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</si>
  <si>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</si>
  <si>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</si>
  <si>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</si>
  <si>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</si>
  <si>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</si>
  <si>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</si>
  <si>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</si>
  <si>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</si>
  <si>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</si>
  <si>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</si>
  <si>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</si>
  <si>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</si>
  <si>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</si>
  <si>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</si>
  <si>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</si>
  <si>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</si>
  <si>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</si>
  <si>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</si>
  <si>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</si>
  <si>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</si>
  <si>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</si>
  <si>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</si>
  <si>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</si>
  <si>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</si>
  <si>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</si>
  <si>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</si>
  <si>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</si>
  <si>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</si>
  <si>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</si>
  <si>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</si>
  <si>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</si>
  <si>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</si>
  <si>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</si>
  <si>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</si>
  <si>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</si>
  <si>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</si>
  <si>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</si>
  <si>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</si>
  <si>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</si>
  <si>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</si>
  <si>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</si>
  <si>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</si>
  <si>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</si>
  <si>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</si>
  <si>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</si>
  <si>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</si>
  <si>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</si>
  <si>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</si>
  <si>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</si>
  <si>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</si>
  <si>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</si>
  <si>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</si>
  <si>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</si>
  <si>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</si>
  <si>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</si>
  <si>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</si>
  <si>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</si>
  <si>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</si>
  <si>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</si>
  <si>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</si>
  <si>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</si>
  <si>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</si>
  <si>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</si>
  <si>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</si>
  <si>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</si>
  <si>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</si>
  <si>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</si>
  <si>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</si>
  <si>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</si>
  <si>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</si>
  <si>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</si>
  <si>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</si>
  <si>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</si>
  <si>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</si>
  <si>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</si>
  <si>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</si>
  <si>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</si>
  <si>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</si>
  <si>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</si>
  <si>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</si>
  <si>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</si>
  <si>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</si>
  <si>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</si>
  <si>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</si>
  <si>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</si>
  <si>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</si>
  <si>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</si>
  <si>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</si>
  <si>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</si>
  <si>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</si>
  <si>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</si>
  <si>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</si>
  <si>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</si>
  <si>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</si>
  <si>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</si>
  <si>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</si>
  <si>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</si>
  <si>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</si>
  <si>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</si>
  <si>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</si>
  <si>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</si>
  <si>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</si>
  <si>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</si>
  <si>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</si>
  <si>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</si>
  <si>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</si>
  <si>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</si>
  <si>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</si>
  <si>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</si>
  <si>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</si>
  <si>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</si>
  <si>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</si>
  <si>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</si>
  <si>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</si>
  <si>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</si>
  <si>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</si>
  <si>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</si>
  <si>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</si>
  <si>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</si>
  <si>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</si>
  <si>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</si>
  <si>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</si>
  <si>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</si>
  <si>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</si>
  <si>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</si>
  <si>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</si>
  <si>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</si>
  <si>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</si>
  <si>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</si>
  <si>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</si>
  <si>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</si>
  <si>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</si>
  <si>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</si>
  <si>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</si>
  <si>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</si>
  <si>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</si>
  <si>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</si>
  <si>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</si>
  <si>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</si>
  <si>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</si>
  <si>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</si>
  <si>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</si>
  <si>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</si>
  <si>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</si>
  <si>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</si>
  <si>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</si>
  <si>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</si>
  <si>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</si>
  <si>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</si>
  <si>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</si>
  <si>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</si>
  <si>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</si>
  <si>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</si>
  <si>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</si>
  <si>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</si>
  <si>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</si>
  <si>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</si>
  <si>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</si>
  <si>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</si>
  <si>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</si>
  <si>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</si>
  <si>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</si>
  <si>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</si>
  <si>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</si>
  <si>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</si>
  <si>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</si>
  <si>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</si>
  <si>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</si>
  <si>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</si>
  <si>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</si>
  <si>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</si>
  <si>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</si>
  <si>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</si>
  <si>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</si>
  <si>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</si>
  <si>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</si>
  <si>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</si>
  <si>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</si>
  <si>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</si>
  <si>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</si>
  <si>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</si>
  <si>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</si>
  <si>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</si>
  <si>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</si>
  <si>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</si>
  <si>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</si>
  <si>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</si>
  <si>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</si>
  <si>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</si>
  <si>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</si>
  <si>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</si>
  <si>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</si>
  <si>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</si>
  <si>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</si>
  <si>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</si>
  <si>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</si>
  <si>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</si>
  <si>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</si>
  <si>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</si>
  <si>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</si>
  <si>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</si>
  <si>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</si>
  <si>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</si>
  <si>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</si>
  <si>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</si>
  <si>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</si>
  <si>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</si>
  <si>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</si>
  <si>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</si>
  <si>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</si>
  <si>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</si>
  <si>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</si>
  <si>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</si>
  <si>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</si>
  <si>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</si>
  <si>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</si>
  <si>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</si>
  <si>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</si>
  <si>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</si>
  <si>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</si>
  <si>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</si>
  <si>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</si>
  <si>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</si>
  <si>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</si>
  <si>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</si>
  <si>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</si>
  <si>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</si>
  <si>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</si>
  <si>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</si>
  <si>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</si>
  <si>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</si>
  <si>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</si>
  <si>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</si>
  <si>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</si>
  <si>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</si>
  <si>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</si>
  <si>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</si>
  <si>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</si>
  <si>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</si>
  <si>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</si>
  <si>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</si>
  <si>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</si>
  <si>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</si>
  <si>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</si>
  <si>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</si>
  <si>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</si>
  <si>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</si>
  <si>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</si>
  <si>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</si>
  <si>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</si>
  <si>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</si>
  <si>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</si>
  <si>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</si>
  <si>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</si>
  <si>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</si>
  <si>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</si>
  <si>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</si>
  <si>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</si>
  <si>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</si>
  <si>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</si>
  <si>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</si>
  <si>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</si>
  <si>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</si>
  <si>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</si>
  <si>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</si>
  <si>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</si>
  <si>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</si>
  <si>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</si>
  <si>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</si>
  <si>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</si>
  <si>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</si>
  <si>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</si>
  <si>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</si>
  <si>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</si>
  <si>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</si>
  <si>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</si>
  <si>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</si>
  <si>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</si>
  <si>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</si>
  <si>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</si>
  <si>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</si>
  <si>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</si>
  <si>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</si>
  <si>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</si>
  <si>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</si>
  <si>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</si>
  <si>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</si>
  <si>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</si>
  <si>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</si>
  <si>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</si>
  <si>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</si>
  <si>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</si>
  <si>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</si>
  <si>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</si>
  <si>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</si>
  <si>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</si>
  <si>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</si>
  <si>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</si>
  <si>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</si>
  <si>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</si>
  <si>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</si>
  <si>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</si>
  <si>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</si>
  <si>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</si>
  <si>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</si>
  <si>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</si>
  <si>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</si>
  <si>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</si>
  <si>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</si>
  <si>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</si>
  <si>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</si>
  <si>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</si>
  <si>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</si>
  <si>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</si>
  <si>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</si>
  <si>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</si>
  <si>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</si>
  <si>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</si>
  <si>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</si>
  <si>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</si>
  <si>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</si>
  <si>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</si>
  <si>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</si>
  <si>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</si>
  <si>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</si>
  <si>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</si>
  <si>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</si>
  <si>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</si>
  <si>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</si>
  <si>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</si>
  <si>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</si>
  <si>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</si>
  <si>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</si>
  <si>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</si>
  <si>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</si>
  <si>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</si>
  <si>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</si>
  <si>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</si>
  <si>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</si>
  <si>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</si>
  <si>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</si>
  <si>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</si>
  <si>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</si>
  <si>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</si>
  <si>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</si>
  <si>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</si>
  <si>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</si>
  <si>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</si>
  <si>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</si>
  <si>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</si>
  <si>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</si>
  <si>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</si>
  <si>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</si>
  <si>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</si>
  <si>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</si>
  <si>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</si>
  <si>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</si>
  <si>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</si>
  <si>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</si>
  <si>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</si>
  <si>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</si>
  <si>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</si>
  <si>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</si>
  <si>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</si>
  <si>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</si>
  <si>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</si>
  <si>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</si>
  <si>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</si>
  <si>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</si>
  <si>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</si>
  <si>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</si>
  <si>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</si>
  <si>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</si>
  <si>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</si>
  <si>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</si>
  <si>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</si>
  <si>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</si>
  <si>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</si>
  <si>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</si>
  <si>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</si>
  <si>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</si>
  <si>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</si>
  <si>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</si>
  <si>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</si>
  <si>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</si>
  <si>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</si>
  <si>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</si>
  <si>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</si>
  <si>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</si>
  <si>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</si>
  <si>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</si>
  <si>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</si>
  <si>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</si>
  <si>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</si>
  <si>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</si>
  <si>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</si>
  <si>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</si>
  <si>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</si>
  <si>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</si>
  <si>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</si>
  <si>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</si>
  <si>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</si>
  <si>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</si>
  <si>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</si>
  <si>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</si>
  <si>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</si>
  <si>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</si>
  <si>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</si>
  <si>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</si>
  <si>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</si>
  <si>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</si>
  <si>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</si>
  <si>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</si>
  <si>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</si>
  <si>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</si>
  <si>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</si>
  <si>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</si>
  <si>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</si>
  <si>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</si>
  <si>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</si>
  <si>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</si>
  <si>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</si>
  <si>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</si>
  <si>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</si>
  <si>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</si>
  <si>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</si>
  <si>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</si>
  <si>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</si>
  <si>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</si>
  <si>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</si>
  <si>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</si>
  <si>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</si>
  <si>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</si>
  <si>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</si>
  <si>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</si>
  <si>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</si>
  <si>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</si>
  <si>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</si>
  <si>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</si>
  <si>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</si>
  <si>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</si>
  <si>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</si>
  <si>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</si>
  <si>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</si>
  <si>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</si>
  <si>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</si>
  <si>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</si>
  <si>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</si>
  <si>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</si>
  <si>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</si>
  <si>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</si>
  <si>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</si>
  <si>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</si>
  <si>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</si>
  <si>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</si>
  <si>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</si>
  <si>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</si>
  <si>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</si>
  <si>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</si>
  <si>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</si>
  <si>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</si>
  <si>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</si>
  <si>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</si>
  <si>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</si>
  <si>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</si>
  <si>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</si>
  <si>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</si>
  <si>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</si>
  <si>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</si>
  <si>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</si>
  <si>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</si>
  <si>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</si>
  <si>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</si>
  <si>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</si>
  <si>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</si>
  <si>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</si>
  <si>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</si>
  <si>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</si>
  <si>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</si>
  <si>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</si>
  <si>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</si>
  <si>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</si>
  <si>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</si>
  <si>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</si>
  <si>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</si>
  <si>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</si>
  <si>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</si>
  <si>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</si>
  <si>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</si>
  <si>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</si>
  <si>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</si>
  <si>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</si>
  <si>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</si>
  <si>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</si>
  <si>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</si>
  <si>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</si>
  <si>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</si>
  <si>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</si>
  <si>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</si>
  <si>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</si>
  <si>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</si>
  <si>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</si>
  <si>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</si>
  <si>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</si>
  <si>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</si>
  <si>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</si>
  <si>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</si>
  <si>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</si>
  <si>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</si>
  <si>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</si>
  <si>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</si>
  <si>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</si>
  <si>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</si>
  <si>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</si>
  <si>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</si>
  <si>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</si>
  <si>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</si>
  <si>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</si>
  <si>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</si>
  <si>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</si>
  <si>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</si>
  <si>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</si>
  <si>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</si>
  <si>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</si>
  <si>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</si>
  <si>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</si>
  <si>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</si>
  <si>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</si>
  <si>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</si>
  <si>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</si>
  <si>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</si>
  <si>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</si>
  <si>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</si>
  <si>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</si>
  <si>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</si>
  <si>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</si>
  <si>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</si>
  <si>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</si>
  <si>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</si>
  <si>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</si>
  <si>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</si>
  <si>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</si>
  <si>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</si>
  <si>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</si>
  <si>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</si>
  <si>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</si>
  <si>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</si>
  <si>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</si>
  <si>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</si>
  <si>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</si>
  <si>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</si>
  <si>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</si>
  <si>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</si>
  <si>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</si>
  <si>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</si>
  <si>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</si>
  <si>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</si>
  <si>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</si>
  <si>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</si>
  <si>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</si>
  <si>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</si>
  <si>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</si>
  <si>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</si>
  <si>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</si>
  <si>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</si>
  <si>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</si>
  <si>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</si>
  <si>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</si>
  <si>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</si>
  <si>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</si>
  <si>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</si>
  <si>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</si>
  <si>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</si>
  <si>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</si>
  <si>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</si>
  <si>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</si>
  <si>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</si>
  <si>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</si>
  <si>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</si>
  <si>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</si>
  <si>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</si>
  <si>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</si>
  <si>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</si>
  <si>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</si>
  <si>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</si>
  <si>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</si>
  <si>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</si>
  <si>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</si>
  <si>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</si>
  <si>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</si>
  <si>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</si>
  <si>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</si>
  <si>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</si>
  <si>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</si>
  <si>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</si>
  <si>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</si>
  <si>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</si>
  <si>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</si>
  <si>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</si>
  <si>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</si>
  <si>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</si>
  <si>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</si>
  <si>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</si>
  <si>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</si>
  <si>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</si>
  <si>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</si>
  <si>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</si>
  <si>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</si>
  <si>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</si>
  <si>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</si>
  <si>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</si>
  <si>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</si>
  <si>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</si>
  <si>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</si>
  <si>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</si>
  <si>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</si>
  <si>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</si>
  <si>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</si>
  <si>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</si>
  <si>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</si>
  <si>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</si>
  <si>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</si>
  <si>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</si>
  <si>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</si>
  <si>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</si>
  <si>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</si>
  <si>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</si>
  <si>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</si>
  <si>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</si>
  <si>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</si>
  <si>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</si>
  <si>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</si>
  <si>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</si>
  <si>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</si>
  <si>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</si>
  <si>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</si>
  <si>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</si>
  <si>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</si>
  <si>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</si>
  <si>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</si>
  <si>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</si>
  <si>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</si>
  <si>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</si>
  <si>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</si>
  <si>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</si>
  <si>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</si>
  <si>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</si>
  <si>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</si>
  <si>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</si>
  <si>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</si>
  <si>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</si>
  <si>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</si>
  <si>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</si>
  <si>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</si>
  <si>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</si>
  <si>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</si>
  <si>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</si>
  <si>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</si>
  <si>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</si>
  <si>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</si>
  <si>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</si>
  <si>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</si>
  <si>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</si>
  <si>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</si>
  <si>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</si>
  <si>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</si>
  <si>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</si>
  <si>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</si>
  <si>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</si>
  <si>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</si>
  <si>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</si>
  <si>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</si>
  <si>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</si>
  <si>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</si>
  <si>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</si>
  <si>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</si>
  <si>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</si>
  <si>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</si>
  <si>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</si>
  <si>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</si>
  <si>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</si>
  <si>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</si>
  <si>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</si>
  <si>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</si>
  <si>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</si>
  <si>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</si>
  <si>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</si>
  <si>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</si>
  <si>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</si>
  <si>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</si>
  <si>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</si>
  <si>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</si>
  <si>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</si>
  <si>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</si>
  <si>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</si>
  <si>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</si>
  <si>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</si>
  <si>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</si>
  <si>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</si>
  <si>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</si>
  <si>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</si>
  <si>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</si>
  <si>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</si>
  <si>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</si>
  <si>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</si>
  <si>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</si>
  <si>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</si>
  <si>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</si>
  <si>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</si>
  <si>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</si>
  <si>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</si>
  <si>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</si>
  <si>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</si>
  <si>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</si>
  <si>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</si>
  <si>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</si>
  <si>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</si>
  <si>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</si>
  <si>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</si>
  <si>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</si>
  <si>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</si>
  <si>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</si>
  <si>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</si>
  <si>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</si>
  <si>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</si>
  <si>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</si>
  <si>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</si>
  <si>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</si>
  <si>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</si>
  <si>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</si>
  <si>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</si>
  <si>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</si>
  <si>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</si>
  <si>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</si>
  <si>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</si>
  <si>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</si>
  <si>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</si>
  <si>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</si>
  <si>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</si>
  <si>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</si>
  <si>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</si>
  <si>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</si>
  <si>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</si>
  <si>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</si>
  <si>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</si>
  <si>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</si>
  <si>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</si>
  <si>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</si>
  <si>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</si>
  <si>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</si>
  <si>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</si>
  <si>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</si>
  <si>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</si>
  <si>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</si>
  <si>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</si>
  <si>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</si>
  <si>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</si>
  <si>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</si>
  <si>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</si>
  <si>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</si>
  <si>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</si>
  <si>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</si>
  <si>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</si>
  <si>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</si>
  <si>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</si>
  <si>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</si>
  <si>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</si>
  <si>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</si>
  <si>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</si>
  <si>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</si>
  <si>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</si>
  <si>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</si>
  <si>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</si>
  <si>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</si>
  <si>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</si>
  <si>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</si>
  <si>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</si>
  <si>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</si>
  <si>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</si>
  <si>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</si>
  <si>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</si>
  <si>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</si>
  <si>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</si>
  <si>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</si>
  <si>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</si>
  <si>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</si>
  <si>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</si>
  <si>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</si>
  <si>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</si>
  <si>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</si>
  <si>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</si>
  <si>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</si>
  <si>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</si>
  <si>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</si>
  <si>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</si>
  <si>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</si>
  <si>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</si>
  <si>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</si>
  <si>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</si>
  <si>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</si>
  <si>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</si>
  <si>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</si>
  <si>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</si>
  <si>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</si>
  <si>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</si>
  <si>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</si>
  <si>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</si>
  <si>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</si>
  <si>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</si>
  <si>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</si>
  <si>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</si>
  <si>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</si>
  <si>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</si>
  <si>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</si>
  <si>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</si>
  <si>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</si>
  <si>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</si>
  <si>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</si>
  <si>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</si>
  <si>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</si>
  <si>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</si>
  <si>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</si>
  <si>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</si>
  <si>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</si>
  <si>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</si>
  <si>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</si>
  <si>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</si>
  <si>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</si>
  <si>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</si>
  <si>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</si>
  <si>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</si>
  <si>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</si>
  <si>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</si>
  <si>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</si>
  <si>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</si>
  <si>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</si>
  <si>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</si>
  <si>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</si>
  <si>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</si>
  <si>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</si>
  <si>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</si>
  <si>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</si>
  <si>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</si>
  <si>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</si>
  <si>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</si>
  <si>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</si>
  <si>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</si>
  <si>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</si>
  <si>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</si>
  <si>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</si>
  <si>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</si>
  <si>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</si>
  <si>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</si>
  <si>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</si>
  <si>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</si>
  <si>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</si>
  <si>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</si>
  <si>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</si>
  <si>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</si>
  <si>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</si>
  <si>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</si>
  <si>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</si>
  <si>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</si>
  <si>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</si>
  <si>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</si>
  <si>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</si>
  <si>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</si>
  <si>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</si>
  <si>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</si>
  <si>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</si>
  <si>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</si>
  <si>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</si>
  <si>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</si>
  <si>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</si>
  <si>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</si>
  <si>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</si>
  <si>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</si>
  <si>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</si>
  <si>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</si>
  <si>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</si>
  <si>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</si>
  <si>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</si>
  <si>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</si>
  <si>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</si>
  <si>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</si>
  <si>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</si>
  <si>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</si>
  <si>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</si>
  <si>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</si>
  <si>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</si>
  <si>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</si>
  <si>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</si>
  <si>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</si>
  <si>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</si>
  <si>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</si>
  <si>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</si>
  <si>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</si>
  <si>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</si>
  <si>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</si>
  <si>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</si>
  <si>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</si>
  <si>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</si>
  <si>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</si>
  <si>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</si>
  <si>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</si>
  <si>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</si>
  <si>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</si>
  <si>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</si>
  <si>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</si>
  <si>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</si>
  <si>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</si>
  <si>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</si>
  <si>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</si>
  <si>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</si>
  <si>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</si>
  <si>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</si>
  <si>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</si>
  <si>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</si>
  <si>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</si>
  <si>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</si>
  <si>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</si>
  <si>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</si>
  <si>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</si>
  <si>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</si>
  <si>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</si>
  <si>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</si>
  <si>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</si>
  <si>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</si>
  <si>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</si>
  <si>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</si>
  <si>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</si>
  <si>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</si>
  <si>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</si>
  <si>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</si>
  <si>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</si>
  <si>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</si>
  <si>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</si>
  <si>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</si>
  <si>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</si>
  <si>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</si>
  <si>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</si>
  <si>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</si>
  <si>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</si>
  <si>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</si>
  <si>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</si>
  <si>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</si>
  <si>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</si>
  <si>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</si>
  <si>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</si>
  <si>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</si>
  <si>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</si>
  <si>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</si>
  <si>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</si>
  <si>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</si>
  <si>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</si>
  <si>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</si>
  <si>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</si>
  <si>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</si>
  <si>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</si>
  <si>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</si>
  <si>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</si>
  <si>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</si>
  <si>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</si>
  <si>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</si>
  <si>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</si>
  <si>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</si>
  <si>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</si>
  <si>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</si>
  <si>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</si>
  <si>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</si>
  <si>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</si>
  <si>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</si>
  <si>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</si>
  <si>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</si>
  <si>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</si>
  <si>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</si>
  <si>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</si>
  <si>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</si>
  <si>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</si>
  <si>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</si>
  <si>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</si>
  <si>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</si>
  <si>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</si>
  <si>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</si>
  <si>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</si>
  <si>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</si>
  <si>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</si>
  <si>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</si>
  <si>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</si>
  <si>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</si>
  <si>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</si>
  <si>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</si>
  <si>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</si>
  <si>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</si>
  <si>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</si>
  <si>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</si>
  <si>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</si>
  <si>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</si>
  <si>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</si>
  <si>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</si>
  <si>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</si>
  <si>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</si>
  <si>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</si>
  <si>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</si>
  <si>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</si>
  <si>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</si>
  <si>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</si>
  <si>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</si>
  <si>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</si>
  <si>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</si>
  <si>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</si>
  <si>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</si>
  <si>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</si>
  <si>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</si>
  <si>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</si>
  <si>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</si>
  <si>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</si>
  <si>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</si>
  <si>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</si>
  <si>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</si>
  <si>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</si>
  <si>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</si>
  <si>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</si>
  <si>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</si>
  <si>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</si>
  <si>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</si>
  <si>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</si>
  <si>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</si>
  <si>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</si>
  <si>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</si>
  <si>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</si>
  <si>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</si>
  <si>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</si>
  <si>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</si>
  <si>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</si>
  <si>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</si>
  <si>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</si>
  <si>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</si>
  <si>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</si>
  <si>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</si>
  <si>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</si>
  <si>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</si>
  <si>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</si>
  <si>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</si>
  <si>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</si>
  <si>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</si>
  <si>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</si>
  <si>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</si>
  <si>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</si>
  <si>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</si>
  <si>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</si>
  <si>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</si>
  <si>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</si>
  <si>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</si>
  <si>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</si>
  <si>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</si>
  <si>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</si>
  <si>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</si>
  <si>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</si>
  <si>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</si>
  <si>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</si>
  <si>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</si>
  <si>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</si>
  <si>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</si>
  <si>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</si>
  <si>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</si>
  <si>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</si>
  <si>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</si>
  <si>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</si>
  <si>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</si>
  <si>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</si>
  <si>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</si>
  <si>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</si>
  <si>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</si>
  <si>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</si>
  <si>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</si>
  <si>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</si>
  <si>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</si>
  <si>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</si>
  <si>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</si>
  <si>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</si>
  <si>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</si>
  <si>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</si>
  <si>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</si>
  <si>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</si>
  <si>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</si>
  <si>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</si>
  <si>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</si>
  <si>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</si>
  <si>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</si>
  <si>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</si>
  <si>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</si>
  <si>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</si>
  <si>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</si>
  <si>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</si>
  <si>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</si>
  <si>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</si>
  <si>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</si>
  <si>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</si>
  <si>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</si>
  <si>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</si>
  <si>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</si>
  <si>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</si>
  <si>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</si>
  <si>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</si>
  <si>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</si>
  <si>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</si>
  <si>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</si>
  <si>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</si>
  <si>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</si>
  <si>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</si>
  <si>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</si>
  <si>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</si>
  <si>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</si>
  <si>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</si>
  <si>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</si>
  <si>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</si>
  <si>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</si>
  <si>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</si>
  <si>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</si>
  <si>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</si>
  <si>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</si>
  <si>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</si>
  <si>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</si>
  <si>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</si>
  <si>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</si>
  <si>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</si>
  <si>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</si>
  <si>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</si>
  <si>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</si>
  <si>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</si>
  <si>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</si>
  <si>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</si>
  <si>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</si>
  <si>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</si>
  <si>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</si>
  <si>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</si>
  <si>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</si>
  <si>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</si>
  <si>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</si>
  <si>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</si>
  <si>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</si>
  <si>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</si>
  <si>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</si>
  <si>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</si>
  <si>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</si>
  <si>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</si>
  <si>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</si>
  <si>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</si>
  <si>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</si>
  <si>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</si>
  <si>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</si>
  <si>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</si>
  <si>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</si>
  <si>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</si>
  <si>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</si>
  <si>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</si>
  <si>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</si>
  <si>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</si>
  <si>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</si>
  <si>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</si>
  <si>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</si>
  <si>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</si>
  <si>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</si>
  <si>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</si>
  <si>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</si>
  <si>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</si>
  <si>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</si>
  <si>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</si>
  <si>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</si>
  <si>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</si>
  <si>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</si>
  <si>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</si>
  <si>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</si>
  <si>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</si>
  <si>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</si>
  <si>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</si>
  <si>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</si>
  <si>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</si>
  <si>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</si>
  <si>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</si>
  <si>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</si>
  <si>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</si>
  <si>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</si>
  <si>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</si>
  <si>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</si>
  <si>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</si>
  <si>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</si>
  <si>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</si>
  <si>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</si>
  <si>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</si>
  <si>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</si>
  <si>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</si>
  <si>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</si>
  <si>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</si>
  <si>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</si>
  <si>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</si>
  <si>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</si>
  <si>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</si>
  <si>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</si>
  <si>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</si>
  <si>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</si>
  <si>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</si>
  <si>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</si>
  <si>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</si>
  <si>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</si>
  <si>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</si>
  <si>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</si>
  <si>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</si>
  <si>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</si>
  <si>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</si>
  <si>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</si>
  <si>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</si>
  <si>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</si>
  <si>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</si>
  <si>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</si>
  <si>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</si>
  <si>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</si>
  <si>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</si>
  <si>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</si>
  <si>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</si>
  <si>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</si>
  <si>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</si>
  <si>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</si>
  <si>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</si>
  <si>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</si>
  <si>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</si>
  <si>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</si>
  <si>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</si>
  <si>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</si>
  <si>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</si>
  <si>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</si>
  <si>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</si>
  <si>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</si>
  <si>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</si>
  <si>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</si>
  <si>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</si>
  <si>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</si>
  <si>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</si>
  <si>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</si>
  <si>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</si>
  <si>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</si>
  <si>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</si>
  <si>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</si>
  <si>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</si>
  <si>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</si>
  <si>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</si>
  <si>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</si>
  <si>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</si>
  <si>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</si>
  <si>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</si>
  <si>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</si>
  <si>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</si>
  <si>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</si>
  <si>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</si>
  <si>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</si>
  <si>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</si>
  <si>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</si>
  <si>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</si>
  <si>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</si>
  <si>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</si>
  <si>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</si>
  <si>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</si>
  <si>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</si>
  <si>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</si>
  <si>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</si>
  <si>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</si>
  <si>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</si>
  <si>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</si>
  <si>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</si>
  <si>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</si>
  <si>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</si>
  <si>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</si>
  <si>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</si>
  <si>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</si>
  <si>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</si>
  <si>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</si>
  <si>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</si>
  <si>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</si>
  <si>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</si>
  <si>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</si>
  <si>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</si>
  <si>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</si>
  <si>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</si>
  <si>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</si>
  <si>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</si>
  <si>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</si>
  <si>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</si>
  <si>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</si>
  <si>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</si>
  <si>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</si>
  <si>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</si>
  <si>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</si>
  <si>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</si>
  <si>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</si>
  <si>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</si>
  <si>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</si>
  <si>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</si>
  <si>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</si>
  <si>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</si>
  <si>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</si>
  <si>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</si>
  <si>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</si>
  <si>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</si>
  <si>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</si>
  <si>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</si>
  <si>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</si>
  <si>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</si>
  <si>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</si>
  <si>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</si>
  <si>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</si>
  <si>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</si>
  <si>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</si>
  <si>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</si>
  <si>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</si>
  <si>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</si>
  <si>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</si>
  <si>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</si>
  <si>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</si>
  <si>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</si>
  <si>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</si>
  <si>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</si>
  <si>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</si>
  <si>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</si>
  <si>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</si>
  <si>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</si>
  <si>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</si>
  <si>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</si>
  <si>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</si>
  <si>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</si>
  <si>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</si>
  <si>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</si>
  <si>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</si>
  <si>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</si>
  <si>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</si>
  <si>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</si>
  <si>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</si>
  <si>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</si>
  <si>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</si>
  <si>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</si>
  <si>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</si>
  <si>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</si>
  <si>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</si>
  <si>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</si>
  <si>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</si>
  <si>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</si>
  <si>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</si>
  <si>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</si>
  <si>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</si>
  <si>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</si>
  <si>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</si>
  <si>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</si>
  <si>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</si>
  <si>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</si>
  <si>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</si>
  <si>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</si>
  <si>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</si>
  <si>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</si>
  <si>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</si>
  <si>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</si>
  <si>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</si>
  <si>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</si>
  <si>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</si>
  <si>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</si>
  <si>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</si>
  <si>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</si>
  <si>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</si>
  <si>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</si>
  <si>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</si>
  <si>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</si>
  <si>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</si>
  <si>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</si>
  <si>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</si>
  <si>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</si>
  <si>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</si>
  <si>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</si>
  <si>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</si>
  <si>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</si>
  <si>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</si>
  <si>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</si>
  <si>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</si>
  <si>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</si>
  <si>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</si>
  <si>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</si>
  <si>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</si>
  <si>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</si>
  <si>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</si>
  <si>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</si>
  <si>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</si>
  <si>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</si>
  <si>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</si>
  <si>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</si>
  <si>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</si>
  <si>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</si>
  <si>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</si>
  <si>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</si>
  <si>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</si>
  <si>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</si>
  <si>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</si>
  <si>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</si>
  <si>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</si>
  <si>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</si>
  <si>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</si>
  <si>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</si>
  <si>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</si>
  <si>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</si>
  <si>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</si>
  <si>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</si>
  <si>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</si>
  <si>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</si>
  <si>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</si>
  <si>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</si>
  <si>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</si>
  <si>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</si>
  <si>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</si>
  <si>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</si>
  <si>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</si>
  <si>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</si>
  <si>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</si>
  <si>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</si>
  <si>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</si>
  <si>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</si>
  <si>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</si>
  <si>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</si>
  <si>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</si>
  <si>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</si>
  <si>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</si>
  <si>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</si>
  <si>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</si>
  <si>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</si>
  <si>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</si>
  <si>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</si>
  <si>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</si>
  <si>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</si>
  <si>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</si>
  <si>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</si>
  <si>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</si>
  <si>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</si>
  <si>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</si>
  <si>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</si>
  <si>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</si>
  <si>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</si>
  <si>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</si>
  <si>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</si>
  <si>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</si>
  <si>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</si>
  <si>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</si>
  <si>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</si>
  <si>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</si>
  <si>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</si>
  <si>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</si>
  <si>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</si>
  <si>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</si>
  <si>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</si>
  <si>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</si>
  <si>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</si>
  <si>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</si>
  <si>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</si>
  <si>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</si>
  <si>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</si>
  <si>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</si>
  <si>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</si>
  <si>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</si>
  <si>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</si>
  <si>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</si>
  <si>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</si>
  <si>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</si>
  <si>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</si>
  <si>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</si>
  <si>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</si>
  <si>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</si>
  <si>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</si>
  <si>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</si>
  <si>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</si>
  <si>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</si>
  <si>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</si>
  <si>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</si>
  <si>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</si>
  <si>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</si>
  <si>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</si>
  <si>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</si>
  <si>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</si>
  <si>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</si>
  <si>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</si>
  <si>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</si>
  <si>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</si>
  <si>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</si>
  <si>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</si>
  <si>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</si>
  <si>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</si>
  <si>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</si>
  <si>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</si>
  <si>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</si>
  <si>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</si>
  <si>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</si>
  <si>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</si>
  <si>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</si>
  <si>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</si>
  <si>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</si>
  <si>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</si>
  <si>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</si>
  <si>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</si>
  <si>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</si>
  <si>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</si>
  <si>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</si>
  <si>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</si>
  <si>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</si>
  <si>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</si>
  <si>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</si>
  <si>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</si>
  <si>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</si>
  <si>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</si>
  <si>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</si>
  <si>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</si>
  <si>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</si>
  <si>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</si>
  <si>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</si>
  <si>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</si>
  <si>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</si>
  <si>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</si>
  <si>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</si>
  <si>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</si>
  <si>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</si>
  <si>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</si>
  <si>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</si>
  <si>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</si>
  <si>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</si>
  <si>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</si>
  <si>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</si>
  <si>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</si>
  <si>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</si>
  <si>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</si>
  <si>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</si>
  <si>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</si>
  <si>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</si>
  <si>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</si>
  <si>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</si>
  <si>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</si>
  <si>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</si>
  <si>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</si>
  <si>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</si>
  <si>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</si>
  <si>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</si>
  <si>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</si>
  <si>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</si>
  <si>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</si>
  <si>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</si>
  <si>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</si>
  <si>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</si>
  <si>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</si>
  <si>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</si>
  <si>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</si>
  <si>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</si>
  <si>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</si>
  <si>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</si>
  <si>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</si>
  <si>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</si>
  <si>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</si>
  <si>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</si>
  <si>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</si>
  <si>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</si>
  <si>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</si>
  <si>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</si>
  <si>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</si>
  <si>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</si>
  <si>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</si>
  <si>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</si>
  <si>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</si>
  <si>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</si>
  <si>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</si>
  <si>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</si>
  <si>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</si>
  <si>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</si>
  <si>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</si>
  <si>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</si>
  <si>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</si>
  <si>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</si>
  <si>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</si>
  <si>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</si>
  <si>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</si>
  <si>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</si>
  <si>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</si>
  <si>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</si>
  <si>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</si>
  <si>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</si>
  <si>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</si>
  <si>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</si>
  <si>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</si>
  <si>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</si>
  <si>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</si>
  <si>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</si>
  <si>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</si>
  <si>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</si>
  <si>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</si>
  <si>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</si>
  <si>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</si>
  <si>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</si>
  <si>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</si>
  <si>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</si>
  <si>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</si>
  <si>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</si>
  <si>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</si>
  <si>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</si>
  <si>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</si>
  <si>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</si>
  <si>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</si>
  <si>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</si>
  <si>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</si>
  <si>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</si>
  <si>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</si>
  <si>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</si>
  <si>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</si>
  <si>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</si>
  <si>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</si>
  <si>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</si>
  <si>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</si>
  <si>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</si>
  <si>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</si>
  <si>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</si>
  <si>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</si>
  <si>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</si>
  <si>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</si>
  <si>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</si>
  <si>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</si>
  <si>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</si>
  <si>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</si>
  <si>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</si>
  <si>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</si>
  <si>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</si>
  <si>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</si>
  <si>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</si>
  <si>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</si>
  <si>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</si>
  <si>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</si>
  <si>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</si>
  <si>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</si>
  <si>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</si>
  <si>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</si>
  <si>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</si>
  <si>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</si>
  <si>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</si>
  <si>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</si>
  <si>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</si>
  <si>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</si>
  <si>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</si>
  <si>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</si>
  <si>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</si>
  <si>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</si>
  <si>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</si>
  <si>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</si>
  <si>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</si>
  <si>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</si>
  <si>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</si>
  <si>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</si>
  <si>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</si>
  <si>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</si>
  <si>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</si>
  <si>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</si>
  <si>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</si>
  <si>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</si>
  <si>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</si>
  <si>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</si>
  <si>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</si>
  <si>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</si>
  <si>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</si>
  <si>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</si>
  <si>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</si>
  <si>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</si>
  <si>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</si>
  <si>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</si>
  <si>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</si>
  <si>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</si>
  <si>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</si>
  <si>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</si>
  <si>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</si>
  <si>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</si>
  <si>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</si>
  <si>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</si>
  <si>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</si>
  <si>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</si>
  <si>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</si>
  <si>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</si>
  <si>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</si>
  <si>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</si>
  <si>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</si>
  <si>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</si>
  <si>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</si>
  <si>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</si>
  <si>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</si>
  <si>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</si>
  <si>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</si>
  <si>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</si>
  <si>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</si>
  <si>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</si>
  <si>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</si>
  <si>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</si>
  <si>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</si>
  <si>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</si>
  <si>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</si>
  <si>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</si>
  <si>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</si>
  <si>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</si>
  <si>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</si>
  <si>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</si>
  <si>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</si>
  <si>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</si>
  <si>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</si>
  <si>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</si>
  <si>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</si>
  <si>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</si>
  <si>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</si>
  <si>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</si>
  <si>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</si>
  <si>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</si>
  <si>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</si>
  <si>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</si>
  <si>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</si>
  <si>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</si>
  <si>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</si>
  <si>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</si>
  <si>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</si>
  <si>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</si>
  <si>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</si>
  <si>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</si>
  <si>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</si>
  <si>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</si>
  <si>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</si>
  <si>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</si>
  <si>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</si>
  <si>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</si>
  <si>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</si>
  <si>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</si>
  <si>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</si>
  <si>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</si>
  <si>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</si>
  <si>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</si>
  <si>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</si>
  <si>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</si>
  <si>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</si>
  <si>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</si>
  <si>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</si>
  <si>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</si>
  <si>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</si>
  <si>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</si>
  <si>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</si>
  <si>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</si>
  <si>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</si>
  <si>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</si>
  <si>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</si>
  <si>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</si>
  <si>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</si>
  <si>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</si>
  <si>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</si>
  <si>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</si>
  <si>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</si>
  <si>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</si>
  <si>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</si>
  <si>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</si>
  <si>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</si>
  <si>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</si>
  <si>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</si>
  <si>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</si>
  <si>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</si>
  <si>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</si>
  <si>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</si>
  <si>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</si>
  <si>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</si>
  <si>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</si>
  <si>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</si>
  <si>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</si>
  <si>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</si>
  <si>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</si>
  <si>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</si>
  <si>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</si>
  <si>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</si>
  <si>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</si>
  <si>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</si>
  <si>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</si>
  <si>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</si>
  <si>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</si>
  <si>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</si>
  <si>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</si>
  <si>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</si>
  <si>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</si>
  <si>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</si>
  <si>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</si>
  <si>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</si>
  <si>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</si>
  <si>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</si>
  <si>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</si>
  <si>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</si>
  <si>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</si>
  <si>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</si>
  <si>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</si>
  <si>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</si>
  <si>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</si>
  <si>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</si>
  <si>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</si>
  <si>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</si>
  <si>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</si>
  <si>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</si>
  <si>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</si>
  <si>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</si>
  <si>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</si>
  <si>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</si>
  <si>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</si>
  <si>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</si>
  <si>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</si>
  <si>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</si>
  <si>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</si>
  <si>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</si>
  <si>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</si>
  <si>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</si>
  <si>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</si>
  <si>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</si>
  <si>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</si>
  <si>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</si>
  <si>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</si>
  <si>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</si>
  <si>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</si>
  <si>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</si>
  <si>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</si>
  <si>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</si>
  <si>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</si>
  <si>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</si>
  <si>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</si>
  <si>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</si>
  <si>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</si>
  <si>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</si>
  <si>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</si>
  <si>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</si>
  <si>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</si>
  <si>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</si>
  <si>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</si>
  <si>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</si>
  <si>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</si>
  <si>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</si>
  <si>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</si>
  <si>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</si>
  <si>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</si>
  <si>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</si>
  <si>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</si>
  <si>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</si>
  <si>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</si>
  <si>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</si>
  <si>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</si>
  <si>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</si>
  <si>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</si>
  <si>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</si>
  <si>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</si>
  <si>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</si>
  <si>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</si>
  <si>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</si>
  <si>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</si>
  <si>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</si>
  <si>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</si>
  <si>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</si>
  <si>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</si>
  <si>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</si>
  <si>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</si>
  <si>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</si>
  <si>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</si>
  <si>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</si>
  <si>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</si>
  <si>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</si>
  <si>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</si>
  <si>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</si>
  <si>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</si>
  <si>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</si>
  <si>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</si>
  <si>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</si>
  <si>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</si>
  <si>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</si>
  <si>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</si>
  <si>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</si>
  <si>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</si>
  <si>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</si>
  <si>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</si>
  <si>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</si>
  <si>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</si>
  <si>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</si>
  <si>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</si>
  <si>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</si>
  <si>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</si>
  <si>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</si>
  <si>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</si>
  <si>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</si>
  <si>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</si>
  <si>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</si>
  <si>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</si>
  <si>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</si>
  <si>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</si>
  <si>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</si>
  <si>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</si>
  <si>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</si>
  <si>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</si>
  <si>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</si>
  <si>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</si>
  <si>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</si>
  <si>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</si>
  <si>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</si>
  <si>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</si>
  <si>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</si>
  <si>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</si>
  <si>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</si>
  <si>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</si>
  <si>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</si>
  <si>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</si>
  <si>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</si>
  <si>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</si>
  <si>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</si>
  <si>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</si>
  <si>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</si>
  <si>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</si>
  <si>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</si>
  <si>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</si>
  <si>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</si>
  <si>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</si>
  <si>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</si>
  <si>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</si>
  <si>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</si>
  <si>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</si>
  <si>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</si>
  <si>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</si>
  <si>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</si>
  <si>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</si>
  <si>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</si>
  <si>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</si>
  <si>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</si>
  <si>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</si>
  <si>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</si>
  <si>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</si>
  <si>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</si>
  <si>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</si>
  <si>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</si>
  <si>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</si>
  <si>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</si>
  <si>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</si>
  <si>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</si>
  <si>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</si>
  <si>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</si>
  <si>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</si>
  <si>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</si>
  <si>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</si>
  <si>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</si>
  <si>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</si>
  <si>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</si>
  <si>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</si>
  <si>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</si>
  <si>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</si>
  <si>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</si>
  <si>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</si>
  <si>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</si>
  <si>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</si>
  <si>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</si>
  <si>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</si>
  <si>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</si>
  <si>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</si>
  <si>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</si>
  <si>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</si>
  <si>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</si>
  <si>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</si>
  <si>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</si>
  <si>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</si>
  <si>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</si>
  <si>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</si>
  <si>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</si>
  <si>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</si>
  <si>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</si>
  <si>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</si>
  <si>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</si>
  <si>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</si>
  <si>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</si>
  <si>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</si>
  <si>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</si>
  <si>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</si>
  <si>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</si>
  <si>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</si>
  <si>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</si>
  <si>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</si>
  <si>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</si>
  <si>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</si>
  <si>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</si>
  <si>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</si>
  <si>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</si>
  <si>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</si>
  <si>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</si>
  <si>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</si>
  <si>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</si>
  <si>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</si>
  <si>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</si>
  <si>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</si>
  <si>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</si>
  <si>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</si>
  <si>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</si>
  <si>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</si>
  <si>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</si>
  <si>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</si>
  <si>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</si>
  <si>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</si>
  <si>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</si>
  <si>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</si>
  <si>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</si>
  <si>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</si>
  <si>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</si>
  <si>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</si>
  <si>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</si>
  <si>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</si>
  <si>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</si>
  <si>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</si>
  <si>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</si>
  <si>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</si>
  <si>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</si>
  <si>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</si>
  <si>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</si>
  <si>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</si>
  <si>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</si>
  <si>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</si>
  <si>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</si>
  <si>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</si>
  <si>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</si>
  <si>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</si>
  <si>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</si>
  <si>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</si>
  <si>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</si>
  <si>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</si>
  <si>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</si>
  <si>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</si>
  <si>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</si>
  <si>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</si>
  <si>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</si>
  <si>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</si>
  <si>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</si>
  <si>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</si>
  <si>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</si>
  <si>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</si>
  <si>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</si>
  <si>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</si>
  <si>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</si>
  <si>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</si>
  <si>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</si>
  <si>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</si>
  <si>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</si>
  <si>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</si>
  <si>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</si>
  <si>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</si>
  <si>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</si>
  <si>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</si>
  <si>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</si>
  <si>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</si>
  <si>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</si>
  <si>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</si>
  <si>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</si>
  <si>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</si>
  <si>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</si>
  <si>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</si>
  <si>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</si>
  <si>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</si>
  <si>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</si>
  <si>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</si>
  <si>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</si>
  <si>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</si>
  <si>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</si>
  <si>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</si>
  <si>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</si>
  <si>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</si>
  <si>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</si>
  <si>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</si>
  <si>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</si>
  <si>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</si>
  <si>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</si>
  <si>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</si>
  <si>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</si>
  <si>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</si>
  <si>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</si>
  <si>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</si>
  <si>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</si>
  <si>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</si>
  <si>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</si>
  <si>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</si>
  <si>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</si>
  <si>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</si>
  <si>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</si>
  <si>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</si>
  <si>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</si>
  <si>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</si>
  <si>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</si>
  <si>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</si>
  <si>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</si>
  <si>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</si>
  <si>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</si>
  <si>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</si>
  <si>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</si>
  <si>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</si>
  <si>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</si>
  <si>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</si>
  <si>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</si>
  <si>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</si>
  <si>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</si>
  <si>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</si>
  <si>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</si>
  <si>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</si>
  <si>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</si>
  <si>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</si>
  <si>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</si>
  <si>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</si>
  <si>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</si>
  <si>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</si>
  <si>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</si>
  <si>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</si>
  <si>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</si>
  <si>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</si>
  <si>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</si>
  <si>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</si>
  <si>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</si>
  <si>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</si>
  <si>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</si>
  <si>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</si>
  <si>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</si>
  <si>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</si>
  <si>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</si>
  <si>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</si>
  <si>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</si>
  <si>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</si>
  <si>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</si>
  <si>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</si>
  <si>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</si>
  <si>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</si>
  <si>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</si>
  <si>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</si>
  <si>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</si>
  <si>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</si>
  <si>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</si>
  <si>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</si>
  <si>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</si>
  <si>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</si>
  <si>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</si>
  <si>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</si>
  <si>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</si>
  <si>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</si>
  <si>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</si>
  <si>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</si>
  <si>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</si>
  <si>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</si>
  <si>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</si>
  <si>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</si>
  <si>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</si>
  <si>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</si>
  <si>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</si>
  <si>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</si>
  <si>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</si>
  <si>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</si>
  <si>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</si>
  <si>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</si>
  <si>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</si>
  <si>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</si>
  <si>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</si>
  <si>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</si>
  <si>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</si>
  <si>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</si>
  <si>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</si>
  <si>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</si>
  <si>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</si>
  <si>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</si>
  <si>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</si>
  <si>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</si>
  <si>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</si>
  <si>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</si>
  <si>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</si>
  <si>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</si>
  <si>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</si>
  <si>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</si>
  <si>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</si>
  <si>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</si>
  <si>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</si>
  <si>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</si>
  <si>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</si>
  <si>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</si>
  <si>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</si>
  <si>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</si>
  <si>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</si>
  <si>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</si>
  <si>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</si>
  <si>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</si>
  <si>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</si>
  <si>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</si>
  <si>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</si>
  <si>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</si>
  <si>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</si>
  <si>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</si>
  <si>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</si>
  <si>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</si>
  <si>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</si>
  <si>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</si>
  <si>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</si>
  <si>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</si>
  <si>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</si>
  <si>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</si>
  <si>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</si>
  <si>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</si>
  <si>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</si>
  <si>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</si>
  <si>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</si>
  <si>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</si>
  <si>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</si>
  <si>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</si>
  <si>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</si>
  <si>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</si>
  <si>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</si>
  <si>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</si>
  <si>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</si>
  <si>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</si>
  <si>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</si>
  <si>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</si>
  <si>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</si>
  <si>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</si>
  <si>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</si>
  <si>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</si>
  <si>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</si>
  <si>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</si>
  <si>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</si>
  <si>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</si>
  <si>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</si>
  <si>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</si>
  <si>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</si>
  <si>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</si>
  <si>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</si>
  <si>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</si>
  <si>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</si>
  <si>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</si>
  <si>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</si>
  <si>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</si>
  <si>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</si>
  <si>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</si>
  <si>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</si>
  <si>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</si>
  <si>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</si>
  <si>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</si>
  <si>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</si>
  <si>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</si>
  <si>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</si>
  <si>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</si>
  <si>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</si>
  <si>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</si>
  <si>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</si>
  <si>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</si>
  <si>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</si>
  <si>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</si>
  <si>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</si>
  <si>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</si>
  <si>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</si>
  <si>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</si>
  <si>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</si>
  <si>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</si>
  <si>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</si>
  <si>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</si>
  <si>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</si>
  <si>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</si>
  <si>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</si>
  <si>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</si>
  <si>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</si>
  <si>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</si>
  <si>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</si>
  <si>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</si>
  <si>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</si>
  <si>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</si>
  <si>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</si>
  <si>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</si>
  <si>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</si>
  <si>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</si>
  <si>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</si>
  <si>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</si>
  <si>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</si>
  <si>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</si>
  <si>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</si>
  <si>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</si>
  <si>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</si>
  <si>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</si>
  <si>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</si>
  <si>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</si>
  <si>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</si>
  <si>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</si>
  <si>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</si>
  <si>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</si>
  <si>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</si>
  <si>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</si>
  <si>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</si>
  <si>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</si>
  <si>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</si>
  <si>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</si>
  <si>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</si>
  <si>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</si>
  <si>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</si>
  <si>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</si>
  <si>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</si>
  <si>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</si>
  <si>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</si>
  <si>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</si>
  <si>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</si>
  <si>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</si>
  <si>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</si>
  <si>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</si>
  <si>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</si>
  <si>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</si>
  <si>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</si>
  <si>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</si>
  <si>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</si>
  <si>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</si>
  <si>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</si>
  <si>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</si>
  <si>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</si>
  <si>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</si>
  <si>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</si>
  <si>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</si>
  <si>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</si>
  <si>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</si>
  <si>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</si>
  <si>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</si>
  <si>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</si>
  <si>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</si>
  <si>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</si>
  <si>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</si>
  <si>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</si>
  <si>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</si>
  <si>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</si>
  <si>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</si>
  <si>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</si>
  <si>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</si>
  <si>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</si>
  <si>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</si>
  <si>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</si>
  <si>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</si>
  <si>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</si>
  <si>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</si>
  <si>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</si>
  <si>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</si>
  <si>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</si>
  <si>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</si>
  <si>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</si>
  <si>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</si>
  <si>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</si>
  <si>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</si>
  <si>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</si>
  <si>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</si>
  <si>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</si>
  <si>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</si>
  <si>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</si>
  <si>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</si>
  <si>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</si>
  <si>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</si>
  <si>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</si>
  <si>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</si>
  <si>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</si>
  <si>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</si>
  <si>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</si>
  <si>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</si>
  <si>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</si>
  <si>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</si>
  <si>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</si>
  <si>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</si>
  <si>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</si>
  <si>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</si>
  <si>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</si>
  <si>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</si>
  <si>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</si>
  <si>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</si>
  <si>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</si>
  <si>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</si>
  <si>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</si>
  <si>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</si>
  <si>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</si>
  <si>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</si>
  <si>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</si>
  <si>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</si>
  <si>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</si>
  <si>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</si>
  <si>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</si>
  <si>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</si>
  <si>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</si>
  <si>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</si>
  <si>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</si>
  <si>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</si>
  <si>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</si>
  <si>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</si>
  <si>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</si>
  <si>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</si>
  <si>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</si>
  <si>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</si>
  <si>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</si>
  <si>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</si>
  <si>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</si>
  <si>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</si>
  <si>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</si>
  <si>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</si>
  <si>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</si>
  <si>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</si>
  <si>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</si>
  <si>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</si>
  <si>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</si>
  <si>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</si>
  <si>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</si>
  <si>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</si>
  <si>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</si>
  <si>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</si>
  <si>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</si>
  <si>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</si>
  <si>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</si>
  <si>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</si>
  <si>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</si>
  <si>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</si>
  <si>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</si>
  <si>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</si>
  <si>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</si>
  <si>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</si>
  <si>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</si>
  <si>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</si>
  <si>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</si>
  <si>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</si>
  <si>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</si>
  <si>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</si>
  <si>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</si>
  <si>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</si>
  <si>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</si>
  <si>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</si>
  <si>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</si>
  <si>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</si>
  <si>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</si>
  <si>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</si>
  <si>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</si>
  <si>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</si>
  <si>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</si>
  <si>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</si>
  <si>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</si>
  <si>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</si>
  <si>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</si>
  <si>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</si>
  <si>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</si>
  <si>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</si>
  <si>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</si>
  <si>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</si>
  <si>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</si>
  <si>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</si>
  <si>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</si>
  <si>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</si>
  <si>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</si>
  <si>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</si>
  <si>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</si>
  <si>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</si>
  <si>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</si>
  <si>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</si>
  <si>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</si>
  <si>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</si>
  <si>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</si>
  <si>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</si>
  <si>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</si>
  <si>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</si>
  <si>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</si>
  <si>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</si>
  <si>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</si>
  <si>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</si>
  <si>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</si>
  <si>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</si>
  <si>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</si>
  <si>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</si>
  <si>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</si>
  <si>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</si>
  <si>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</si>
  <si>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</si>
  <si>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</si>
  <si>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</si>
  <si>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</si>
  <si>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</si>
  <si>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</si>
  <si>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</si>
  <si>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</si>
  <si>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</si>
  <si>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</si>
  <si>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</si>
  <si>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</si>
  <si>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</si>
  <si>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</si>
  <si>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</si>
  <si>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</si>
  <si>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</si>
  <si>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</si>
  <si>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</si>
  <si>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</si>
  <si>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</si>
  <si>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</si>
  <si>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</si>
  <si>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</si>
  <si>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</si>
  <si>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</si>
  <si>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</si>
  <si>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</si>
  <si>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</si>
  <si>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</si>
  <si>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</si>
  <si>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</si>
  <si>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</si>
  <si>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</si>
  <si>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</si>
  <si>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</si>
  <si>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</si>
  <si>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</si>
  <si>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</si>
  <si>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</si>
  <si>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</si>
  <si>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</si>
  <si>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</si>
  <si>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</si>
  <si>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</si>
  <si>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</si>
  <si>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</si>
  <si>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</si>
  <si>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</si>
  <si>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</si>
  <si>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</si>
  <si>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</si>
  <si>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</si>
  <si>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</si>
  <si>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</si>
  <si>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</si>
  <si>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</si>
  <si>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</si>
  <si>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</si>
  <si>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</si>
  <si>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</si>
  <si>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</si>
  <si>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</si>
  <si>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</si>
  <si>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</si>
  <si>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</si>
  <si>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</si>
  <si>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</si>
  <si>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</si>
  <si>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</si>
  <si>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</si>
  <si>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</si>
  <si>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</si>
  <si>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</si>
  <si>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</si>
  <si>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</si>
  <si>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</si>
  <si>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</si>
  <si>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</si>
  <si>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</si>
  <si>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</si>
  <si>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</si>
  <si>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</si>
  <si>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</si>
  <si>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</si>
  <si>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</si>
  <si>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</si>
  <si>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</si>
  <si>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</si>
  <si>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</si>
  <si>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</si>
  <si>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</si>
  <si>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</si>
  <si>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</si>
  <si>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</si>
  <si>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</si>
  <si>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</si>
  <si>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</si>
  <si>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</si>
  <si>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</si>
  <si>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</si>
  <si>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</si>
  <si>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</si>
  <si>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</si>
  <si>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</si>
  <si>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</si>
  <si>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</si>
  <si>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</si>
  <si>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</si>
  <si>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</si>
  <si>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</si>
  <si>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</si>
  <si>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</si>
  <si>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</si>
  <si>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</si>
  <si>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</si>
  <si>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</si>
  <si>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</si>
  <si>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</si>
  <si>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</si>
  <si>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</si>
  <si>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</si>
  <si>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</si>
  <si>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</si>
  <si>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</si>
  <si>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</si>
  <si>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</si>
  <si>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</si>
  <si>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</si>
  <si>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</si>
  <si>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</si>
  <si>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</si>
  <si>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</si>
  <si>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</si>
  <si>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</si>
  <si>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</si>
  <si>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</si>
  <si>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</si>
  <si>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</si>
  <si>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</si>
  <si>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</si>
  <si>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</si>
  <si>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</si>
  <si>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</si>
  <si>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</si>
  <si>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</si>
  <si>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</si>
  <si>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</si>
  <si>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</si>
  <si>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</si>
  <si>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</si>
  <si>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</si>
  <si>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</si>
  <si>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</si>
  <si>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</si>
  <si>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</si>
  <si>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</si>
  <si>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</si>
  <si>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</si>
  <si>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</si>
  <si>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</si>
  <si>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</si>
  <si>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</si>
  <si>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</si>
  <si>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</si>
  <si>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</si>
  <si>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</si>
  <si>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</si>
  <si>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</si>
  <si>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</si>
  <si>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</si>
  <si>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</si>
  <si>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</si>
  <si>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</si>
  <si>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</si>
  <si>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</si>
  <si>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</si>
  <si>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</si>
  <si>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</si>
  <si>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</si>
  <si>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</si>
  <si>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</si>
  <si>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</si>
  <si>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</si>
  <si>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</si>
  <si>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</si>
  <si>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</si>
  <si>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</si>
  <si>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</si>
  <si>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</si>
  <si>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</si>
  <si>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</si>
  <si>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</si>
  <si>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</si>
  <si>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</si>
  <si>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</si>
  <si>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</si>
  <si>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</si>
  <si>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</si>
  <si>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</si>
  <si>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</si>
  <si>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</si>
  <si>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</si>
  <si>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</si>
  <si>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</si>
  <si>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</si>
  <si>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</si>
  <si>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</si>
  <si>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</si>
  <si>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</si>
  <si>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</si>
  <si>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</si>
  <si>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</si>
  <si>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</si>
  <si>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</si>
  <si>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</si>
  <si>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</si>
  <si>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</si>
  <si>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</si>
  <si>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</si>
  <si>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</si>
  <si>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</si>
  <si>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</si>
  <si>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</si>
  <si>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</si>
  <si>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</si>
  <si>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</si>
  <si>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</si>
  <si>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</si>
  <si>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</si>
  <si>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</si>
  <si>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</si>
  <si>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</si>
  <si>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</si>
  <si>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</si>
  <si>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</si>
  <si>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</si>
  <si>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</si>
  <si>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</si>
  <si>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</si>
  <si>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</si>
  <si>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</si>
  <si>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</si>
  <si>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</si>
  <si>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</si>
  <si>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</si>
  <si>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</si>
  <si>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</si>
  <si>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</si>
  <si>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</si>
  <si>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</si>
  <si>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</si>
  <si>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</si>
  <si>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</si>
  <si>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</si>
  <si>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</si>
  <si>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</si>
  <si>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</si>
  <si>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</si>
  <si>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</si>
  <si>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</si>
  <si>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</si>
  <si>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</si>
  <si>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</si>
  <si>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</si>
  <si>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</si>
  <si>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</si>
  <si>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</si>
  <si>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</si>
  <si>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</si>
  <si>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</si>
  <si>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</si>
  <si>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</si>
  <si>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</si>
  <si>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</si>
  <si>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</si>
  <si>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</si>
  <si>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</si>
  <si>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</si>
  <si>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</si>
  <si>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</si>
  <si>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</si>
  <si>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</si>
  <si>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</si>
  <si>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</si>
  <si>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</si>
  <si>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</si>
  <si>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</si>
  <si>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</si>
  <si>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</si>
  <si>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</si>
  <si>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</si>
  <si>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</si>
  <si>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</si>
  <si>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</si>
  <si>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</si>
  <si>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</si>
  <si>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</si>
  <si>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</si>
  <si>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</si>
  <si>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</si>
  <si>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</si>
  <si>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</si>
  <si>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</si>
  <si>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</si>
  <si>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</si>
  <si>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</si>
  <si>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</si>
  <si>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</si>
  <si>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</si>
  <si>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</si>
  <si>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</si>
  <si>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</si>
  <si>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</si>
  <si>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</si>
  <si>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</si>
  <si>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</si>
  <si>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</si>
  <si>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</si>
  <si>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</si>
  <si>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</si>
  <si>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</si>
  <si>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</si>
  <si>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</si>
  <si>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</si>
  <si>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</si>
  <si>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</si>
  <si>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</si>
  <si>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</si>
  <si>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</si>
  <si>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</si>
  <si>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</si>
  <si>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</si>
  <si>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</si>
  <si>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</si>
  <si>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</si>
  <si>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</si>
  <si>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</si>
  <si>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</si>
  <si>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</si>
  <si>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</si>
  <si>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</si>
  <si>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</si>
  <si>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</si>
  <si>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</si>
  <si>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</si>
  <si>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</si>
  <si>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</si>
  <si>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</si>
  <si>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</si>
  <si>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</si>
  <si>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</si>
  <si>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</si>
  <si>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</si>
  <si>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</si>
  <si>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</si>
  <si>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</si>
  <si>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</si>
  <si>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</si>
  <si>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</si>
  <si>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</si>
  <si>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</si>
  <si>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</si>
  <si>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</si>
  <si>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</si>
  <si>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</si>
  <si>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</si>
  <si>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</si>
  <si>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</si>
  <si>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</si>
  <si>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</si>
  <si>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</si>
  <si>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</si>
  <si>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</si>
  <si>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</si>
  <si>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</si>
  <si>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</si>
  <si>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</si>
  <si>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</si>
  <si>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</si>
  <si>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</si>
  <si>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</si>
  <si>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</si>
  <si>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</si>
  <si>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</si>
  <si>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</si>
  <si>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</si>
  <si>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</si>
  <si>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</si>
  <si>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</si>
  <si>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</si>
  <si>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</si>
  <si>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</si>
  <si>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</si>
  <si>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</si>
  <si>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</si>
  <si>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</si>
  <si>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</si>
  <si>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</si>
  <si>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</si>
  <si>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</si>
  <si>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</si>
  <si>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</si>
  <si>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</si>
  <si>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</si>
  <si>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</si>
  <si>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</si>
  <si>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</si>
  <si>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</si>
  <si>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</si>
  <si>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</si>
  <si>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</si>
  <si>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</si>
  <si>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</si>
  <si>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</si>
  <si>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</si>
  <si>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</si>
  <si>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</si>
  <si>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</si>
  <si>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</si>
  <si>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</si>
  <si>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</si>
  <si>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</si>
  <si>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</si>
  <si>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</si>
  <si>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</si>
  <si>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</si>
  <si>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</si>
  <si>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</si>
  <si>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</si>
  <si>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</si>
  <si>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</si>
  <si>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</si>
  <si>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</si>
  <si>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</si>
  <si>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</si>
  <si>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</si>
  <si>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</si>
  <si>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</si>
  <si>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</si>
  <si>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</si>
  <si>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</si>
  <si>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</si>
  <si>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</si>
  <si>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</si>
  <si>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</si>
  <si>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</si>
  <si>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</si>
  <si>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</si>
  <si>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</si>
  <si>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</si>
  <si>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</si>
  <si>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</si>
  <si>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</si>
  <si>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</si>
  <si>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</si>
  <si>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</si>
  <si>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</si>
  <si>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</si>
  <si>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</si>
  <si>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</si>
  <si>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</si>
  <si>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</si>
  <si>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</si>
  <si>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</si>
  <si>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</si>
  <si>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</si>
  <si>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</si>
  <si>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</si>
  <si>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</si>
  <si>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</si>
  <si>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</si>
  <si>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</si>
  <si>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</si>
  <si>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</si>
  <si>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</si>
  <si>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</si>
  <si>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</si>
  <si>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</si>
  <si>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</si>
  <si>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</si>
  <si>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</si>
  <si>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</si>
  <si>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</si>
  <si>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</si>
  <si>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</si>
  <si>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</si>
  <si>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</si>
  <si>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</si>
  <si>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</si>
  <si>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</si>
  <si>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</si>
  <si>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</si>
  <si>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</si>
  <si>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</si>
  <si>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</si>
  <si>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</si>
  <si>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</si>
  <si>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</si>
  <si>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</si>
  <si>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</si>
  <si>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</si>
  <si>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</si>
  <si>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</si>
  <si>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</si>
  <si>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</si>
  <si>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</si>
  <si>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</si>
  <si>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</si>
  <si>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</si>
  <si>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</si>
  <si>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</si>
  <si>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</si>
  <si>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</si>
  <si>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</si>
  <si>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</si>
  <si>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</si>
  <si>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</si>
  <si>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</si>
  <si>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</si>
  <si>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</si>
  <si>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</si>
  <si>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</si>
  <si>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</si>
  <si>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</si>
  <si>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</si>
  <si>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</si>
  <si>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</si>
  <si>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</si>
  <si>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</si>
  <si>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</si>
  <si>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</si>
  <si>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</si>
  <si>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</si>
  <si>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</si>
  <si>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</si>
  <si>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</si>
  <si>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</si>
  <si>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</si>
  <si>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</si>
  <si>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</si>
  <si>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</si>
  <si>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</si>
  <si>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</si>
  <si>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</si>
  <si>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</si>
  <si>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</si>
  <si>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</si>
  <si>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</si>
  <si>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</si>
  <si>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</si>
  <si>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</si>
  <si>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</si>
  <si>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</si>
  <si>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</si>
  <si>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</si>
  <si>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</si>
  <si>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</si>
  <si>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</si>
  <si>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</si>
  <si>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</si>
  <si>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</si>
  <si>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</si>
  <si>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</si>
  <si>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</si>
  <si>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</si>
  <si>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</si>
  <si>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</si>
  <si>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</si>
  <si>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</si>
  <si>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</si>
  <si>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</si>
  <si>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</si>
  <si>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</si>
  <si>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</si>
  <si>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</si>
  <si>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</si>
  <si>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</si>
  <si>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</si>
  <si>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</si>
  <si>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</si>
  <si>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</si>
  <si>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</si>
  <si>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</si>
  <si>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</si>
  <si>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</si>
  <si>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</si>
  <si>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</si>
  <si>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</si>
  <si>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</si>
  <si>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</si>
  <si>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</si>
  <si>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</si>
  <si>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</si>
  <si>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</si>
  <si>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</si>
  <si>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</si>
  <si>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</si>
  <si>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</si>
  <si>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</si>
  <si>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</si>
  <si>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</si>
  <si>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</si>
  <si>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</si>
  <si>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</si>
  <si>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</si>
  <si>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</si>
  <si>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</si>
  <si>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</si>
  <si>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</si>
  <si>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</si>
  <si>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</si>
  <si>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</si>
  <si>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</si>
  <si>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</si>
  <si>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</si>
  <si>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</si>
  <si>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</si>
  <si>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</si>
  <si>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</si>
  <si>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</si>
  <si>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</si>
  <si>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</si>
  <si>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</si>
  <si>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</si>
  <si>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</si>
  <si>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</si>
  <si>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</si>
  <si>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</si>
  <si>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</si>
  <si>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</si>
  <si>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</si>
  <si>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</si>
  <si>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</si>
  <si>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</si>
  <si>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</si>
  <si>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</si>
  <si>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</si>
  <si>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</si>
  <si>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</si>
  <si>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</si>
  <si>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</si>
  <si>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</si>
  <si>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</si>
  <si>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</si>
  <si>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</si>
  <si>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</si>
  <si>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</si>
  <si>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</si>
  <si>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</si>
  <si>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</si>
  <si>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</si>
  <si>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</si>
  <si>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</si>
  <si>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</si>
  <si>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</si>
  <si>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</si>
  <si>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</si>
  <si>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</si>
  <si>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</si>
  <si>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</si>
  <si>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</si>
  <si>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</si>
  <si>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</si>
  <si>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</si>
  <si>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</si>
  <si>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</si>
  <si>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</si>
  <si>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</si>
  <si>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</si>
  <si>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</si>
  <si>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</si>
  <si>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</si>
  <si>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</si>
  <si>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</si>
  <si>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</si>
  <si>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</si>
  <si>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</si>
  <si>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</si>
  <si>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</si>
  <si>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</si>
  <si>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</si>
  <si>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</si>
  <si>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</si>
  <si>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</si>
  <si>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</si>
  <si>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</si>
  <si>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</si>
  <si>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</si>
  <si>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</si>
  <si>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</si>
  <si>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</si>
  <si>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</si>
  <si>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</si>
  <si>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</si>
  <si>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</si>
  <si>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</si>
  <si>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</si>
  <si>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</si>
  <si>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</si>
  <si>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</si>
  <si>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</si>
  <si>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</si>
  <si>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</si>
  <si>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</si>
  <si>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</si>
  <si>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</si>
  <si>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</si>
  <si>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</si>
  <si>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</si>
  <si>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</si>
  <si>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</si>
  <si>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</si>
  <si>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</si>
  <si>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</si>
  <si>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</si>
  <si>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</si>
  <si>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</si>
  <si>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</si>
  <si>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</si>
  <si>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</si>
  <si>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</si>
  <si>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</si>
  <si>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</si>
  <si>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</si>
  <si>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</si>
  <si>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</si>
  <si>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</si>
  <si>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</si>
  <si>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</si>
  <si>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</si>
  <si>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</si>
  <si>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</si>
  <si>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</si>
  <si>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</si>
  <si>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</si>
  <si>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</si>
  <si>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</si>
  <si>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</si>
  <si>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</si>
  <si>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</si>
  <si>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</si>
  <si>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</si>
  <si>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</si>
  <si>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</si>
  <si>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</si>
  <si>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</si>
  <si>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</si>
  <si>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</si>
  <si>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</si>
  <si>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</si>
  <si>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</si>
  <si>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</si>
  <si>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</si>
  <si>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</si>
  <si>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</si>
  <si>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</si>
  <si>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</si>
  <si>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</si>
  <si>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</si>
  <si>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</si>
  <si>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</si>
  <si>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</si>
  <si>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</si>
  <si>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</si>
  <si>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</si>
  <si>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</si>
  <si>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</si>
  <si>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</si>
  <si>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</si>
  <si>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</si>
  <si>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</si>
  <si>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</si>
  <si>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</si>
  <si>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</si>
  <si>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</si>
  <si>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</si>
  <si>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</si>
  <si>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</si>
  <si>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</si>
  <si>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</si>
  <si>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</si>
  <si>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</si>
  <si>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</si>
  <si>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</si>
  <si>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</si>
  <si>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</si>
  <si>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</si>
  <si>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</si>
  <si>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</si>
  <si>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</si>
  <si>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</si>
  <si>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</si>
  <si>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</si>
  <si>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</si>
  <si>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</si>
  <si>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</si>
  <si>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</si>
  <si>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</si>
  <si>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</si>
  <si>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</si>
  <si>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</si>
  <si>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</si>
  <si>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</si>
  <si>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</si>
  <si>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</si>
  <si>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</si>
  <si>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</si>
  <si>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</si>
  <si>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</si>
  <si>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</si>
  <si>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</si>
  <si>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</si>
  <si>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</si>
  <si>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</si>
  <si>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</si>
  <si>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</si>
  <si>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</si>
  <si>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</si>
  <si>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</si>
  <si>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</si>
  <si>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</si>
  <si>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</si>
  <si>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</si>
  <si>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</si>
  <si>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</si>
  <si>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</si>
  <si>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</si>
  <si>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</si>
  <si>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</si>
  <si>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</si>
  <si>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</si>
  <si>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</si>
  <si>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</si>
  <si>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</si>
  <si>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</si>
  <si>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</si>
  <si>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</si>
  <si>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</si>
  <si>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</si>
  <si>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</si>
  <si>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</si>
  <si>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</si>
  <si>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</si>
  <si>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</si>
  <si>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</si>
  <si>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</si>
  <si>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</si>
  <si>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</si>
  <si>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</si>
  <si>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</si>
  <si>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</si>
  <si>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</si>
  <si>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</si>
  <si>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</si>
  <si>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</si>
  <si>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</si>
  <si>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</si>
  <si>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</si>
  <si>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</si>
  <si>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</si>
  <si>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</si>
  <si>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</si>
  <si>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</si>
  <si>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</si>
  <si>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</si>
  <si>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</si>
  <si>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</si>
  <si>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</si>
  <si>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</si>
  <si>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</si>
  <si>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</si>
  <si>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</si>
  <si>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</si>
  <si>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</si>
  <si>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</si>
  <si>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</si>
  <si>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</si>
  <si>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</si>
  <si>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</si>
  <si>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</si>
  <si>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</si>
  <si>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</si>
  <si>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</si>
  <si>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</si>
  <si>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</si>
  <si>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</si>
  <si>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</si>
  <si>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</si>
  <si>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</si>
  <si>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</si>
  <si>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</si>
  <si>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</si>
  <si>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</si>
  <si>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</si>
  <si>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</si>
  <si>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</si>
  <si>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</si>
  <si>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</si>
  <si>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</si>
  <si>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</si>
  <si>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</si>
  <si>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</si>
  <si>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</si>
  <si>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</si>
  <si>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</si>
  <si>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</si>
  <si>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</si>
  <si>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</si>
  <si>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</si>
  <si>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</si>
  <si>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</si>
  <si>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</si>
  <si>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</si>
  <si>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</si>
  <si>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</si>
  <si>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</si>
  <si>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</si>
  <si>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</si>
  <si>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</si>
  <si>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</si>
  <si>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</si>
  <si>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</si>
  <si>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</si>
  <si>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</si>
  <si>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</si>
  <si>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</si>
  <si>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</si>
  <si>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</si>
  <si>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</si>
  <si>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</si>
  <si>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</si>
  <si>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</si>
  <si>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</si>
  <si>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</si>
  <si>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</si>
  <si>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</si>
  <si>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</si>
  <si>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</si>
  <si>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</si>
  <si>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</si>
  <si>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</si>
  <si>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</si>
  <si>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</si>
  <si>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</si>
  <si>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</si>
  <si>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</si>
  <si>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</si>
  <si>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</si>
  <si>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</si>
  <si>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</si>
  <si>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</si>
  <si>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</si>
  <si>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</si>
  <si>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</si>
  <si>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</si>
  <si>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</si>
  <si>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</si>
  <si>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</si>
  <si>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</si>
  <si>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</si>
  <si>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</si>
  <si>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</si>
  <si>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</si>
  <si>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</si>
  <si>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</si>
  <si>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</si>
  <si>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</si>
  <si>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</si>
  <si>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</si>
  <si>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</si>
  <si>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</si>
  <si>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</si>
  <si>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</si>
  <si>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</si>
  <si>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</si>
  <si>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</si>
  <si>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</si>
  <si>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</si>
  <si>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</si>
  <si>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</si>
  <si>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</si>
  <si>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</si>
  <si>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</si>
  <si>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</si>
  <si>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</si>
  <si>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</si>
  <si>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</si>
  <si>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</si>
  <si>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</si>
  <si>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</si>
  <si>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</si>
  <si>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</si>
  <si>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</si>
  <si>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</si>
  <si>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</si>
  <si>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</si>
  <si>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</si>
  <si>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</si>
  <si>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</si>
  <si>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</si>
  <si>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</si>
  <si>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</si>
  <si>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</si>
  <si>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</si>
  <si>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</si>
  <si>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</si>
  <si>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</si>
  <si>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</si>
  <si>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</si>
  <si>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</si>
  <si>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</si>
  <si>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</si>
  <si>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</si>
  <si>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</si>
  <si>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</si>
  <si>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</si>
  <si>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</si>
  <si>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</si>
  <si>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</si>
  <si>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</si>
  <si>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</si>
  <si>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</si>
  <si>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</si>
  <si>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</si>
  <si>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</si>
  <si>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</si>
  <si>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</si>
  <si>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</si>
  <si>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</si>
  <si>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</si>
  <si>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</si>
  <si>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</si>
  <si>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</si>
  <si>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</si>
  <si>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</si>
  <si>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</si>
  <si>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</si>
  <si>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</si>
  <si>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</si>
  <si>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</si>
  <si>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</si>
  <si>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</si>
  <si>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</si>
  <si>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</si>
  <si>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</si>
  <si>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</si>
  <si>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</si>
  <si>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</si>
  <si>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</si>
  <si>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</si>
  <si>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</si>
  <si>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</si>
  <si>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</si>
  <si>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</si>
  <si>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</si>
  <si>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</si>
  <si>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</si>
  <si>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</si>
  <si>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</si>
  <si>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</si>
  <si>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</si>
  <si>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</si>
  <si>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</si>
  <si>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</si>
  <si>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</si>
  <si>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</si>
  <si>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</si>
  <si>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</si>
  <si>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</si>
  <si>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</si>
  <si>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</si>
  <si>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</si>
  <si>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</si>
  <si>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</si>
  <si>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</si>
  <si>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</si>
  <si>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</si>
  <si>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</si>
  <si>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</si>
  <si>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</si>
  <si>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</si>
  <si>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</si>
  <si>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</si>
  <si>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</si>
  <si>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</si>
  <si>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</si>
  <si>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</si>
  <si>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</si>
  <si>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</si>
  <si>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</si>
  <si>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</si>
  <si>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</si>
  <si>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</si>
  <si>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</si>
  <si>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</si>
  <si>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</si>
  <si>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</si>
  <si>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</si>
  <si>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</si>
  <si>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</si>
  <si>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</si>
  <si>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</si>
  <si>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</si>
  <si>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</si>
  <si>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</si>
  <si>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</si>
  <si>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</si>
  <si>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</si>
  <si>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</si>
  <si>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</si>
  <si>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</si>
  <si>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</si>
  <si>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</si>
  <si>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</si>
  <si>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</si>
  <si>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</si>
  <si>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</si>
  <si>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</si>
  <si>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</si>
  <si>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</si>
  <si>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</si>
  <si>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</si>
  <si>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</si>
  <si>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</si>
  <si>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</si>
  <si>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</si>
  <si>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</si>
  <si>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</si>
  <si>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</si>
  <si>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</si>
  <si>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</si>
  <si>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</si>
  <si>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</si>
  <si>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</si>
  <si>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</si>
  <si>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</si>
  <si>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</si>
  <si>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</si>
  <si>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</si>
  <si>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</si>
  <si>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</si>
  <si>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</si>
  <si>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</si>
  <si>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</si>
  <si>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</si>
  <si>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</si>
  <si>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</si>
  <si>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</si>
  <si>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</si>
  <si>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</si>
  <si>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</si>
  <si>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</si>
  <si>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</si>
  <si>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</si>
  <si>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</si>
  <si>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</si>
  <si>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</si>
  <si>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</si>
  <si>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</si>
  <si>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</si>
  <si>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</si>
  <si>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</si>
  <si>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</si>
  <si>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</si>
  <si>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</si>
  <si>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</si>
  <si>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</si>
  <si>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</si>
  <si>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</si>
  <si>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</si>
  <si>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</si>
  <si>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</si>
  <si>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</si>
  <si>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</si>
  <si>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</si>
  <si>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</si>
  <si>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</si>
  <si>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</si>
  <si>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</si>
  <si>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</si>
  <si>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</si>
  <si>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</si>
  <si>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</si>
  <si>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</si>
  <si>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</si>
  <si>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</si>
  <si>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</si>
  <si>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</si>
  <si>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</si>
  <si>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</si>
  <si>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</si>
  <si>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</si>
  <si>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</si>
  <si>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</si>
  <si>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</si>
  <si>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</si>
  <si>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</si>
  <si>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</si>
  <si>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</si>
  <si>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</si>
  <si>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</si>
  <si>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</si>
  <si>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</si>
  <si>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</si>
  <si>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</si>
  <si>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</si>
  <si>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</si>
  <si>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</si>
  <si>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</si>
  <si>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</si>
  <si>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</si>
  <si>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</si>
  <si>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</si>
  <si>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</si>
  <si>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</si>
  <si>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</si>
  <si>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</si>
  <si>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</si>
  <si>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</si>
  <si>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</si>
  <si>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</si>
  <si>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</si>
  <si>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</si>
  <si>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</si>
  <si>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</si>
  <si>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</si>
  <si>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</si>
  <si>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</si>
  <si>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</si>
  <si>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</si>
  <si>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</si>
  <si>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</si>
  <si>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</si>
  <si>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</si>
  <si>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</si>
  <si>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</si>
  <si>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</si>
  <si>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</si>
  <si>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</si>
  <si>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</si>
  <si>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</si>
  <si>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</si>
  <si>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</si>
  <si>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</si>
  <si>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</si>
  <si>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</si>
  <si>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</si>
  <si>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</si>
  <si>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</si>
  <si>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</si>
  <si>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</si>
  <si>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</si>
  <si>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</si>
  <si>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</si>
  <si>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</si>
  <si>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</si>
  <si>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</si>
  <si>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</si>
  <si>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</si>
  <si>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</si>
  <si>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</si>
  <si>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</si>
  <si>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</si>
  <si>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</si>
  <si>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</si>
  <si>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</si>
  <si>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</si>
  <si>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</si>
  <si>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</si>
  <si>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</si>
  <si>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</si>
  <si>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</si>
  <si>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</si>
  <si>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</si>
  <si>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</si>
  <si>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</si>
  <si>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</si>
  <si>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</si>
  <si>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</si>
  <si>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</si>
  <si>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</si>
  <si>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</si>
  <si>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</si>
  <si>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</si>
  <si>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</si>
  <si>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</si>
  <si>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</si>
  <si>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</si>
  <si>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</si>
  <si>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</si>
  <si>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</si>
  <si>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</si>
  <si>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</si>
  <si>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</si>
  <si>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</si>
  <si>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</si>
  <si>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</si>
  <si>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</si>
  <si>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</si>
  <si>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</si>
  <si>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</si>
  <si>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</si>
  <si>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</si>
  <si>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</si>
  <si>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</si>
  <si>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</si>
  <si>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</si>
  <si>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</si>
  <si>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</si>
  <si>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</si>
  <si>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</si>
  <si>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</si>
  <si>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</si>
  <si>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</si>
  <si>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</si>
  <si>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</si>
  <si>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</si>
  <si>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</si>
  <si>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</si>
  <si>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</si>
  <si>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</si>
  <si>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</si>
  <si>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</si>
  <si>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</si>
  <si>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</si>
  <si>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</si>
  <si>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</si>
  <si>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</si>
  <si>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</si>
  <si>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</si>
  <si>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</si>
  <si>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</si>
  <si>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</si>
  <si>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</si>
  <si>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</si>
  <si>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</si>
  <si>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</si>
  <si>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</si>
  <si>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</si>
  <si>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</si>
  <si>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</si>
  <si>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</si>
  <si>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</si>
  <si>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</si>
  <si>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</si>
  <si>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</si>
  <si>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</si>
  <si>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</si>
  <si>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</si>
  <si>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</si>
  <si>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</si>
  <si>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</si>
  <si>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</si>
  <si>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</si>
  <si>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</si>
  <si>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</si>
  <si>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</si>
  <si>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</si>
  <si>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</si>
  <si>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</si>
  <si>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</si>
  <si>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</si>
  <si>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</si>
  <si>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</si>
  <si>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</si>
  <si>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</si>
  <si>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</si>
  <si>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</si>
  <si>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</si>
  <si>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</si>
  <si>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</si>
  <si>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</si>
  <si>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</si>
  <si>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</si>
  <si>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</si>
  <si>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</si>
  <si>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</si>
  <si>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</si>
  <si>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</si>
  <si>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</si>
  <si>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</si>
  <si>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</si>
  <si>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</si>
  <si>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</si>
  <si>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</si>
  <si>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</si>
  <si>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</si>
  <si>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</si>
  <si>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</si>
  <si>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</si>
  <si>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</si>
  <si>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</si>
  <si>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</si>
  <si>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</si>
  <si>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</si>
  <si>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</si>
  <si>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</si>
  <si>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</si>
  <si>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</si>
  <si>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</si>
  <si>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</si>
  <si>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</si>
  <si>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</si>
  <si>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</si>
  <si>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</si>
  <si>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</si>
  <si>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</si>
  <si>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</si>
  <si>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</si>
  <si>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</si>
  <si>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</si>
  <si>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</si>
  <si>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</si>
  <si>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</si>
  <si>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</si>
  <si>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</si>
  <si>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</si>
  <si>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</si>
  <si>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</si>
  <si>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</si>
  <si>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</si>
  <si>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</si>
  <si>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</si>
  <si>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</si>
  <si>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</si>
  <si>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</si>
  <si>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</si>
  <si>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</si>
  <si>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</si>
  <si>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</si>
  <si>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</si>
  <si>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</si>
  <si>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</si>
  <si>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</si>
  <si>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</si>
  <si>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</si>
  <si>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</si>
  <si>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</si>
  <si>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</si>
  <si>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</si>
  <si>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</si>
  <si>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</si>
  <si>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</si>
  <si>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</si>
  <si>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</si>
  <si>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</si>
  <si>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</si>
  <si>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</si>
  <si>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</si>
  <si>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</si>
  <si>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</si>
  <si>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</si>
  <si>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</si>
  <si>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</si>
  <si>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</si>
  <si>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</si>
  <si>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</si>
  <si>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</si>
  <si>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</si>
  <si>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</si>
  <si>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</si>
  <si>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</si>
  <si>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</si>
  <si>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</si>
  <si>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</si>
  <si>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</si>
  <si>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</si>
  <si>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</si>
  <si>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</si>
  <si>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</si>
  <si>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</si>
  <si>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</si>
  <si>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</si>
  <si>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</si>
  <si>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</si>
  <si>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</si>
  <si>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</si>
  <si>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</si>
  <si>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</si>
  <si>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</si>
  <si>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</si>
  <si>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</si>
  <si>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</si>
  <si>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</si>
  <si>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</si>
  <si>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</si>
  <si>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</si>
  <si>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</si>
  <si>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</si>
  <si>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</si>
  <si>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</si>
  <si>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</si>
  <si>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</si>
  <si>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</si>
  <si>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</si>
  <si>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</si>
  <si>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</si>
  <si>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</si>
  <si>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</si>
  <si>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</si>
  <si>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</si>
  <si>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</si>
  <si>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</si>
  <si>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</si>
  <si>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</si>
  <si>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</si>
  <si>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</si>
  <si>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</si>
  <si>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</si>
  <si>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</si>
  <si>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</si>
  <si>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</si>
  <si>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</si>
  <si>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</si>
  <si>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</si>
  <si>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</si>
  <si>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</si>
  <si>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</si>
  <si>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</si>
  <si>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</si>
  <si>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</si>
  <si>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</si>
  <si>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</si>
  <si>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</si>
  <si>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</si>
  <si>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</si>
  <si>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</si>
  <si>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</si>
  <si>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</si>
  <si>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</si>
  <si>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</si>
  <si>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</si>
  <si>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</si>
  <si>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</si>
  <si>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</si>
  <si>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</si>
  <si>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</si>
  <si>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</si>
  <si>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</si>
  <si>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</si>
  <si>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</si>
  <si>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</si>
  <si>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</si>
  <si>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</si>
  <si>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</si>
  <si>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</si>
  <si>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</si>
  <si>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</si>
  <si>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</si>
  <si>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</si>
  <si>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</si>
  <si>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</si>
  <si>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</si>
  <si>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</si>
  <si>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</si>
  <si>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</si>
  <si>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</si>
  <si>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</si>
  <si>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</si>
  <si>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</si>
  <si>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</si>
  <si>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</si>
  <si>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</si>
  <si>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</si>
  <si>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</si>
  <si>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</si>
  <si>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</si>
  <si>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</si>
  <si>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</si>
  <si>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</si>
  <si>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</si>
  <si>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</si>
  <si>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</si>
  <si>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</si>
  <si>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</si>
  <si>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</si>
  <si>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</si>
  <si>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</si>
  <si>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</si>
  <si>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</si>
  <si>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</si>
  <si>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</si>
  <si>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</si>
  <si>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</si>
  <si>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</si>
  <si>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</si>
  <si>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</si>
  <si>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</si>
  <si>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</si>
  <si>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</si>
  <si>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</si>
  <si>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</si>
  <si>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</si>
  <si>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</si>
  <si>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</si>
  <si>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</si>
  <si>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</si>
  <si>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</si>
  <si>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</si>
  <si>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</si>
  <si>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</si>
  <si>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</si>
  <si>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</si>
  <si>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</si>
  <si>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</si>
  <si>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</si>
  <si>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</si>
  <si>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</si>
  <si>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</si>
  <si>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</si>
  <si>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</si>
  <si>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</si>
  <si>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</si>
  <si>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</si>
  <si>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</si>
  <si>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</si>
  <si>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</si>
  <si>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</si>
  <si>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</si>
  <si>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</si>
  <si>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</si>
  <si>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</si>
  <si>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</si>
  <si>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</si>
  <si>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</si>
  <si>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</si>
  <si>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</si>
  <si>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</si>
  <si>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</si>
  <si>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</si>
  <si>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</si>
  <si>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</si>
  <si>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</si>
  <si>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</si>
  <si>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</si>
  <si>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</si>
  <si>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</si>
  <si>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</si>
  <si>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</si>
  <si>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</si>
  <si>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</si>
  <si>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</si>
  <si>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</si>
  <si>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</si>
  <si>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</si>
  <si>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</si>
  <si>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</si>
  <si>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</si>
  <si>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</si>
  <si>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</si>
  <si>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</si>
  <si>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</si>
  <si>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</si>
  <si>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</si>
  <si>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</si>
  <si>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</si>
  <si>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</si>
  <si>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</si>
  <si>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</si>
  <si>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</si>
  <si>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</si>
  <si>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</si>
  <si>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</si>
  <si>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</si>
  <si>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</si>
  <si>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</si>
  <si>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</si>
  <si>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</si>
  <si>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</si>
  <si>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</si>
  <si>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</si>
  <si>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</si>
  <si>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</si>
  <si>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</si>
  <si>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</si>
  <si>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</si>
  <si>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</si>
  <si>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</si>
  <si>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</si>
  <si>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</si>
  <si>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</si>
  <si>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</si>
  <si>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</si>
  <si>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</si>
  <si>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</si>
  <si>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</si>
  <si>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</si>
  <si>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</si>
  <si>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</si>
  <si>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</si>
  <si>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</si>
  <si>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</si>
  <si>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</si>
  <si>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</si>
  <si>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</si>
  <si>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</si>
  <si>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</si>
  <si>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</si>
  <si>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</si>
  <si>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</si>
  <si>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</si>
  <si>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</si>
  <si>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</si>
  <si>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</si>
  <si>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</si>
  <si>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</si>
  <si>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</si>
  <si>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</si>
  <si>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</si>
  <si>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</si>
  <si>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</si>
  <si>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</si>
  <si>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</si>
  <si>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</si>
  <si>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</si>
  <si>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</si>
  <si>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</si>
  <si>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</si>
  <si>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</si>
  <si>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</si>
  <si>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</si>
  <si>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</si>
  <si>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</si>
  <si>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</si>
  <si>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</si>
  <si>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</si>
  <si>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</si>
  <si>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</si>
  <si>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</si>
  <si>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</si>
  <si>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</si>
  <si>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</si>
  <si>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</si>
  <si>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</si>
  <si>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</si>
  <si>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</si>
  <si>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</si>
  <si>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</si>
  <si>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</si>
  <si>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</si>
  <si>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</si>
  <si>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</si>
  <si>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</si>
  <si>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</si>
  <si>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</si>
  <si>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</si>
  <si>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</si>
  <si>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</si>
  <si>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</si>
  <si>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</si>
  <si>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</si>
  <si>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</si>
  <si>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</si>
  <si>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</si>
  <si>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</si>
  <si>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</si>
  <si>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</si>
  <si>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</si>
  <si>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</si>
  <si>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</si>
  <si>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</si>
  <si>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</si>
  <si>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</si>
  <si>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</si>
  <si>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</si>
  <si>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</si>
  <si>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</si>
  <si>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</si>
  <si>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</si>
  <si>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</si>
  <si>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</si>
  <si>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</si>
  <si>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</si>
  <si>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</si>
  <si>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</si>
  <si>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</si>
  <si>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</si>
  <si>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</si>
  <si>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</si>
  <si>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</si>
  <si>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</si>
  <si>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</si>
  <si>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</si>
  <si>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</si>
  <si>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</si>
  <si>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</si>
  <si>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</si>
  <si>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</si>
  <si>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</si>
  <si>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</si>
  <si>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</si>
  <si>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</si>
  <si>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</si>
  <si>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</si>
  <si>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</si>
  <si>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</si>
  <si>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</si>
  <si>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</si>
  <si>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</si>
  <si>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</si>
  <si>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</si>
  <si>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</si>
  <si>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</si>
  <si>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</si>
  <si>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</si>
  <si>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</si>
  <si>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</si>
  <si>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</si>
  <si>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</si>
  <si>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</si>
  <si>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</si>
  <si>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</si>
  <si>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</si>
  <si>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</si>
  <si>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</si>
  <si>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</si>
  <si>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</si>
  <si>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</si>
  <si>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</si>
  <si>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</si>
  <si>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</si>
  <si>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</si>
  <si>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</si>
  <si>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</si>
  <si>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</si>
  <si>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</si>
  <si>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</si>
  <si>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</si>
  <si>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</si>
  <si>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</si>
  <si>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</si>
  <si>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</si>
  <si>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</si>
  <si>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</si>
  <si>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</si>
  <si>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</si>
  <si>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</si>
  <si>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</si>
  <si>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</si>
  <si>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</si>
  <si>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</si>
  <si>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</si>
  <si>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</si>
  <si>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</si>
  <si>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</si>
  <si>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</si>
  <si>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</si>
  <si>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</si>
  <si>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</si>
  <si>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</si>
  <si>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</si>
  <si>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</si>
  <si>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</si>
  <si>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</si>
  <si>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</si>
  <si>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</si>
  <si>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</si>
  <si>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</si>
  <si>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</si>
  <si>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</si>
  <si>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</si>
  <si>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</si>
  <si>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</si>
  <si>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</si>
  <si>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</si>
  <si>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</si>
  <si>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</si>
  <si>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</si>
  <si>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</si>
  <si>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</si>
  <si>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</si>
  <si>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</si>
  <si>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</si>
  <si>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</si>
  <si>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</si>
  <si>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</si>
  <si>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</si>
  <si>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</si>
  <si>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</si>
  <si>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</si>
  <si>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</si>
  <si>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</si>
  <si>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</si>
  <si>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</si>
  <si>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</si>
  <si>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</si>
  <si>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</si>
  <si>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</si>
  <si>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</si>
  <si>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</si>
  <si>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</si>
  <si>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</si>
  <si>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</si>
  <si>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</si>
  <si>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</si>
  <si>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</si>
  <si>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</si>
  <si>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</si>
  <si>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</si>
  <si>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</si>
  <si>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</si>
  <si>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</si>
  <si>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</si>
  <si>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</si>
  <si>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</si>
  <si>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</si>
  <si>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</si>
  <si>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</si>
  <si>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</si>
  <si>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</si>
  <si>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</si>
  <si>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</si>
  <si>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</si>
  <si>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</si>
  <si>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</si>
  <si>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</si>
  <si>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</si>
  <si>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</si>
  <si>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</si>
  <si>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</si>
  <si>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</si>
  <si>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</si>
  <si>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</si>
  <si>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</si>
  <si>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</si>
  <si>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</si>
  <si>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</si>
  <si>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</si>
  <si>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</si>
  <si>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</si>
  <si>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</si>
  <si>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</si>
  <si>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</si>
  <si>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</si>
  <si>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</si>
  <si>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</si>
  <si>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</si>
  <si>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</si>
  <si>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</si>
  <si>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</si>
  <si>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</si>
  <si>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</si>
  <si>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</si>
  <si>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</si>
  <si>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</si>
  <si>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</si>
  <si>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</si>
  <si>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</si>
  <si>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</si>
  <si>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</si>
  <si>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</si>
  <si>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</si>
  <si>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</si>
  <si>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</si>
  <si>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</si>
  <si>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</si>
  <si>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</si>
  <si>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</si>
  <si>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</si>
  <si>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</si>
  <si>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</si>
  <si>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</si>
  <si>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</si>
  <si>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</si>
  <si>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</si>
  <si>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</si>
  <si>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</si>
  <si>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</si>
  <si>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</si>
  <si>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</si>
  <si>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</si>
  <si>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</si>
  <si>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</si>
  <si>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</si>
  <si>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</si>
  <si>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</si>
  <si>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</si>
  <si>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</si>
  <si>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</si>
  <si>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</si>
  <si>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</si>
  <si>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</si>
  <si>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</si>
  <si>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</si>
  <si>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</si>
  <si>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</si>
  <si>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</si>
  <si>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</si>
  <si>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</si>
  <si>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</si>
  <si>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</si>
  <si>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</si>
  <si>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</si>
  <si>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</si>
  <si>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</si>
  <si>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</si>
  <si>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</si>
  <si>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</si>
  <si>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</si>
  <si>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</si>
  <si>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</si>
  <si>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</si>
  <si>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</si>
  <si>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</si>
  <si>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</si>
  <si>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</si>
  <si>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</si>
  <si>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</si>
  <si>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</si>
  <si>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</si>
  <si>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</si>
  <si>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</si>
  <si>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</si>
  <si>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</si>
  <si>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</si>
  <si>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</si>
  <si>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</si>
  <si>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</si>
  <si>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</si>
  <si>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</si>
  <si>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</si>
  <si>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</si>
  <si>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</si>
  <si>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</si>
  <si>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</si>
  <si>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</si>
  <si>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</si>
  <si>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</si>
  <si>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</si>
  <si>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</si>
  <si>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</si>
  <si>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</si>
  <si>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</si>
  <si>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</si>
  <si>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</si>
  <si>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</si>
  <si>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</si>
  <si>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</si>
  <si>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</si>
  <si>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</si>
  <si>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</si>
  <si>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</si>
  <si>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</si>
  <si>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</si>
  <si>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</si>
  <si>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</si>
  <si>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</si>
  <si>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</si>
  <si>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</si>
  <si>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</si>
  <si>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</si>
  <si>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</si>
  <si>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</si>
  <si>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</si>
  <si>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</si>
  <si>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</si>
  <si>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</si>
  <si>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</si>
  <si>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</si>
  <si>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</si>
  <si>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</si>
  <si>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</si>
  <si>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</si>
  <si>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</si>
  <si>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</si>
  <si>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</si>
  <si>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</si>
  <si>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</si>
  <si>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</si>
  <si>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</si>
  <si>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</si>
  <si>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</si>
  <si>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</si>
  <si>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</si>
  <si>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</si>
  <si>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</si>
  <si>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</si>
  <si>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</si>
  <si>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</si>
  <si>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</si>
  <si>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</si>
  <si>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</si>
  <si>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</si>
  <si>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</si>
  <si>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</si>
  <si>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</si>
  <si>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</si>
  <si>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</si>
  <si>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</si>
  <si>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</si>
  <si>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</si>
  <si>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</si>
  <si>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</si>
  <si>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</si>
  <si>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</si>
  <si>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</si>
  <si>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</si>
  <si>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</si>
  <si>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</si>
  <si>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</si>
  <si>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</si>
  <si>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</si>
  <si>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</si>
  <si>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</si>
  <si>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</si>
  <si>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</si>
  <si>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</si>
  <si>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</si>
  <si>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</si>
  <si>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</si>
  <si>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</si>
  <si>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</si>
  <si>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</si>
  <si>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</si>
  <si>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</si>
  <si>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</si>
  <si>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</si>
  <si>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</si>
  <si>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</si>
  <si>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</si>
  <si>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</si>
  <si>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</si>
  <si>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</si>
  <si>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</si>
  <si>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</si>
  <si>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</si>
  <si>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</si>
  <si>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</si>
  <si>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</si>
  <si>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</si>
  <si>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</si>
  <si>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</si>
  <si>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</si>
  <si>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</si>
  <si>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</si>
  <si>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</si>
  <si>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</si>
  <si>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</si>
  <si>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</si>
  <si>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</si>
  <si>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</si>
  <si>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</si>
  <si>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</si>
  <si>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</si>
  <si>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</si>
  <si>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</si>
  <si>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</si>
  <si>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</si>
  <si>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</si>
  <si>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</si>
  <si>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</si>
  <si>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</si>
  <si>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</si>
  <si>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</si>
  <si>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</si>
  <si>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</si>
  <si>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</si>
  <si>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</si>
  <si>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</si>
  <si>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</si>
  <si>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</si>
  <si>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</si>
  <si>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</si>
  <si>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</si>
  <si>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</si>
  <si>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</si>
  <si>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</si>
  <si>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</si>
  <si>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</si>
  <si>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</si>
  <si>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</si>
  <si>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</si>
  <si>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</si>
  <si>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</si>
  <si>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</si>
  <si>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</si>
  <si>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</si>
  <si>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</si>
  <si>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</si>
  <si>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</si>
  <si>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</si>
  <si>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</si>
  <si>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</si>
  <si>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</si>
  <si>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</si>
  <si>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</si>
  <si>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</si>
  <si>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</si>
  <si>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</si>
  <si>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</si>
  <si>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</si>
  <si>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</si>
  <si>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</si>
  <si>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</si>
  <si>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</si>
  <si>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</si>
  <si>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</si>
  <si>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</si>
  <si>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</si>
  <si>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</si>
  <si>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</si>
  <si>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</si>
  <si>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</si>
  <si>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</si>
  <si>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</si>
  <si>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</si>
  <si>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</si>
  <si>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</si>
  <si>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</si>
  <si>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</si>
  <si>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</si>
  <si>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</si>
  <si>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</si>
  <si>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</si>
  <si>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</si>
  <si>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</si>
  <si>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</si>
  <si>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</si>
  <si>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</si>
  <si>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</si>
  <si>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</si>
  <si>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</si>
  <si>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</si>
  <si>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</si>
  <si>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</si>
  <si>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</si>
  <si>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</si>
  <si>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</si>
  <si>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</si>
  <si>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</si>
  <si>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</si>
  <si>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</si>
  <si>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</si>
  <si>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</si>
  <si>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</si>
  <si>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</si>
  <si>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</si>
  <si>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</si>
  <si>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</si>
  <si>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</si>
  <si>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</si>
  <si>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</si>
  <si>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</si>
  <si>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</si>
  <si>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</si>
  <si>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</si>
  <si>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</si>
  <si>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</si>
  <si>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</si>
  <si>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</si>
  <si>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</si>
  <si>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</si>
  <si>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</si>
  <si>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</si>
  <si>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</si>
  <si>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</si>
  <si>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</si>
  <si>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</si>
  <si>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</si>
  <si>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</si>
  <si>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</si>
  <si>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</si>
  <si>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</si>
  <si>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</si>
  <si>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</si>
  <si>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</si>
  <si>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</si>
  <si>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</si>
  <si>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</si>
  <si>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</si>
  <si>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</si>
  <si>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</si>
  <si>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</si>
  <si>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</si>
  <si>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</si>
  <si>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</si>
  <si>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</si>
  <si>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</si>
  <si>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</si>
  <si>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</si>
  <si>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</si>
  <si>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</si>
  <si>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</si>
  <si>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</si>
  <si>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</si>
  <si>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</si>
  <si>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</si>
  <si>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</si>
  <si>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</si>
  <si>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</si>
  <si>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</si>
  <si>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</si>
  <si>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</si>
  <si>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</si>
  <si>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</si>
  <si>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</si>
  <si>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</si>
  <si>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</si>
  <si>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</si>
  <si>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</si>
  <si>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</si>
  <si>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</si>
  <si>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</si>
  <si>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</si>
  <si>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</si>
  <si>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</si>
  <si>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</si>
  <si>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</si>
  <si>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</si>
  <si>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</si>
  <si>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</si>
  <si>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</si>
  <si>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</si>
  <si>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</si>
  <si>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</si>
  <si>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</si>
  <si>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</si>
  <si>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</si>
  <si>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</si>
  <si>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</si>
  <si>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</si>
  <si>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</si>
  <si>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</si>
  <si>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</si>
  <si>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</si>
  <si>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</si>
  <si>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</si>
  <si>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</si>
  <si>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</si>
  <si>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</si>
  <si>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</si>
  <si>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</si>
  <si>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</si>
  <si>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</si>
  <si>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</si>
  <si>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</si>
  <si>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</si>
  <si>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</si>
  <si>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</si>
  <si>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</si>
  <si>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</si>
  <si>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</si>
  <si>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</si>
  <si>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</si>
  <si>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</si>
  <si>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</si>
  <si>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</si>
  <si>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</si>
  <si>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</si>
  <si>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</si>
  <si>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</si>
  <si>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</si>
  <si>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</si>
  <si>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</si>
  <si>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</si>
  <si>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</si>
  <si>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</si>
  <si>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</si>
  <si>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</si>
  <si>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</si>
  <si>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</si>
  <si>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</si>
  <si>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</si>
  <si>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</si>
  <si>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</si>
  <si>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</si>
  <si>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</si>
  <si>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</si>
  <si>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</si>
  <si>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</si>
  <si>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</si>
  <si>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</si>
  <si>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</si>
  <si>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</si>
  <si>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</si>
  <si>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</si>
  <si>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</si>
  <si>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</si>
  <si>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</si>
  <si>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</si>
  <si>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</si>
  <si>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</si>
  <si>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</si>
  <si>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</si>
  <si>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</si>
  <si>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</si>
  <si>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</si>
  <si>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</si>
  <si>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</si>
  <si>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</si>
  <si>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</si>
  <si>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</si>
  <si>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</si>
  <si>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</si>
  <si>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</si>
  <si>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</si>
  <si>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</si>
  <si>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</si>
  <si>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</si>
  <si>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</si>
  <si>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</si>
  <si>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</si>
  <si>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</si>
  <si>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</si>
  <si>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</si>
  <si>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</si>
  <si>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</si>
  <si>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</si>
  <si>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</si>
  <si>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</si>
  <si>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</si>
  <si>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</si>
  <si>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</si>
  <si>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</si>
  <si>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</si>
  <si>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</si>
  <si>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</si>
  <si>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</si>
  <si>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</si>
  <si>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</si>
  <si>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</si>
  <si>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</si>
  <si>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</si>
  <si>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</si>
  <si>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</si>
  <si>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</si>
  <si>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</si>
  <si>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</si>
  <si>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</si>
  <si>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</si>
  <si>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</si>
  <si>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</si>
  <si>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</si>
  <si>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</si>
  <si>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</si>
  <si>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</si>
  <si>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</si>
  <si>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</si>
  <si>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</si>
  <si>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</si>
  <si>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</si>
  <si>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</si>
  <si>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</si>
  <si>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</si>
  <si>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</si>
  <si>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</si>
  <si>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</si>
  <si>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</si>
  <si>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</si>
  <si>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</si>
  <si>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</si>
  <si>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</si>
  <si>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</si>
  <si>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</si>
  <si>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</si>
  <si>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</si>
  <si>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</si>
  <si>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</si>
  <si>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</si>
  <si>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</si>
  <si>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</si>
  <si>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</si>
  <si>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</si>
  <si>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</si>
  <si>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</si>
  <si>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</si>
  <si>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</si>
  <si>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</si>
  <si>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</si>
  <si>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</si>
  <si>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</si>
  <si>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</si>
  <si>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</si>
  <si>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</si>
  <si>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</si>
  <si>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</si>
  <si>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</si>
  <si>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</si>
  <si>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</si>
  <si>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</si>
  <si>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</si>
  <si>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</si>
  <si>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</si>
  <si>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</si>
  <si>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</si>
  <si>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</si>
  <si>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</si>
  <si>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</si>
  <si>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</si>
  <si>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</si>
  <si>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</si>
  <si>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</si>
  <si>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</si>
  <si>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</si>
  <si>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</si>
  <si>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</si>
  <si>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</si>
  <si>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</si>
  <si>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</si>
  <si>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</si>
  <si>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</si>
  <si>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</si>
  <si>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</si>
  <si>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</si>
  <si>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</si>
  <si>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</si>
  <si>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</si>
  <si>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</si>
  <si>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</si>
  <si>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</si>
  <si>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</si>
  <si>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</si>
  <si>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</si>
  <si>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</si>
  <si>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</si>
  <si>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</si>
  <si>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</si>
  <si>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</si>
  <si>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</si>
  <si>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</si>
  <si>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</si>
  <si>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</si>
  <si>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</si>
  <si>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</si>
  <si>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</si>
  <si>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</si>
  <si>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</si>
  <si>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</si>
  <si>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</si>
  <si>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</si>
  <si>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</si>
  <si>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</si>
  <si>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</si>
  <si>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</si>
  <si>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</si>
  <si>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</si>
  <si>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</si>
  <si>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</si>
  <si>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</si>
  <si>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</si>
  <si>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</si>
  <si>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</si>
  <si>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</si>
  <si>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</si>
  <si>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</si>
  <si>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</si>
  <si>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</si>
  <si>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</si>
  <si>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</si>
  <si>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</si>
  <si>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</si>
  <si>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</si>
  <si>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</si>
  <si>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</si>
  <si>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</si>
  <si>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</si>
  <si>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</si>
  <si>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</si>
  <si>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</si>
  <si>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</si>
  <si>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</si>
  <si>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</si>
  <si>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</si>
  <si>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</si>
  <si>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</si>
  <si>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</si>
  <si>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</si>
  <si>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</si>
  <si>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</si>
  <si>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</si>
  <si>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</si>
  <si>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</si>
  <si>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</si>
  <si>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</si>
  <si>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</si>
  <si>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</si>
  <si>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</si>
  <si>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</si>
  <si>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</si>
  <si>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</si>
  <si>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</si>
  <si>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</si>
  <si>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</si>
  <si>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</si>
  <si>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</si>
  <si>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</si>
  <si>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</si>
  <si>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</si>
  <si>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</si>
  <si>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</si>
  <si>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</si>
  <si>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</si>
  <si>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</si>
  <si>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</si>
  <si>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</si>
  <si>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</si>
  <si>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</si>
  <si>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</si>
  <si>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</si>
  <si>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</si>
  <si>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</si>
  <si>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</si>
  <si>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</si>
  <si>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</si>
  <si>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</si>
  <si>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</si>
  <si>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</si>
  <si>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</si>
  <si>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</si>
  <si>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</si>
  <si>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</si>
  <si>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</si>
  <si>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</si>
  <si>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</si>
  <si>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</si>
  <si>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</si>
  <si>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</si>
  <si>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</si>
  <si>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</si>
  <si>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</si>
  <si>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</si>
  <si>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</si>
  <si>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</si>
  <si>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</si>
  <si>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</si>
  <si>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</si>
  <si>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</si>
  <si>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</si>
  <si>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</si>
  <si>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</si>
  <si>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</si>
  <si>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</si>
  <si>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</si>
  <si>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</si>
  <si>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</si>
  <si>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</si>
  <si>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</si>
  <si>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</si>
  <si>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</si>
  <si>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</si>
  <si>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</si>
  <si>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</si>
  <si>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</si>
  <si>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</si>
  <si>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</si>
  <si>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</si>
  <si>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</si>
  <si>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</si>
  <si>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</si>
  <si>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</si>
  <si>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</si>
  <si>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</si>
  <si>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</si>
  <si>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</si>
  <si>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</si>
  <si>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</si>
  <si>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</si>
  <si>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</si>
  <si>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</si>
  <si>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</si>
  <si>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</si>
  <si>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</si>
  <si>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</si>
  <si>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</si>
  <si>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</si>
  <si>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</si>
  <si>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</si>
  <si>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</si>
  <si>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</si>
  <si>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</si>
  <si>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</si>
  <si>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</si>
  <si>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</si>
  <si>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</si>
  <si>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</si>
  <si>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</si>
  <si>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</si>
  <si>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</si>
  <si>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</si>
  <si>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</si>
  <si>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</si>
  <si>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</si>
  <si>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</si>
  <si>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</si>
  <si>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</si>
  <si>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</si>
  <si>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</si>
  <si>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</si>
  <si>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</si>
  <si>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</si>
  <si>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</si>
  <si>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</si>
  <si>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</si>
  <si>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</si>
  <si>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</si>
  <si>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</si>
  <si>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</si>
  <si>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</si>
  <si>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</si>
  <si>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</si>
  <si>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</si>
  <si>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</si>
  <si>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</si>
  <si>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</si>
  <si>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</si>
  <si>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</si>
  <si>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</si>
  <si>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</si>
  <si>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</si>
  <si>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</si>
  <si>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</si>
  <si>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</si>
  <si>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</si>
  <si>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</si>
  <si>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</si>
  <si>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</si>
  <si>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</si>
  <si>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</si>
  <si>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</si>
  <si>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</si>
  <si>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</si>
  <si>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</si>
  <si>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</si>
  <si>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</si>
  <si>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</si>
  <si>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</si>
  <si>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</si>
  <si>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</si>
  <si>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</si>
  <si>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</si>
  <si>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</si>
  <si>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</si>
  <si>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</si>
  <si>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</si>
  <si>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</si>
  <si>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</si>
  <si>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</si>
  <si>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</si>
  <si>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</si>
  <si>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</si>
  <si>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</si>
  <si>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</si>
  <si>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</si>
  <si>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</si>
  <si>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</si>
  <si>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</si>
  <si>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</si>
  <si>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</si>
  <si>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</si>
  <si>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</si>
  <si>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</si>
  <si>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</si>
  <si>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</si>
  <si>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</si>
  <si>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</si>
  <si>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</si>
  <si>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</si>
  <si>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</si>
  <si>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</si>
  <si>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</si>
  <si>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</si>
  <si>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</si>
  <si>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</si>
  <si>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</si>
  <si>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</si>
  <si>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</si>
  <si>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</si>
  <si>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</si>
  <si>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</si>
  <si>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</si>
  <si>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</si>
  <si>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</si>
  <si>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</si>
  <si>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</si>
  <si>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</si>
  <si>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</si>
  <si>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</si>
  <si>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</si>
  <si>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</si>
  <si>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</si>
  <si>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</si>
  <si>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</si>
  <si>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</si>
  <si>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</si>
  <si>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</si>
  <si>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</si>
  <si>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</si>
  <si>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</si>
  <si>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</si>
  <si>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</si>
  <si>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</si>
  <si>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</si>
  <si>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</si>
  <si>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</si>
  <si>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</si>
  <si>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</si>
  <si>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</si>
  <si>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</si>
  <si>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</si>
  <si>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</si>
  <si>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</si>
  <si>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</si>
  <si>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</si>
  <si>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</si>
  <si>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</si>
  <si>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</si>
  <si>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</si>
  <si>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</si>
  <si>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</si>
  <si>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</si>
  <si>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</si>
  <si>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</si>
  <si>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</si>
  <si>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</si>
  <si>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</si>
  <si>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</si>
  <si>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</si>
  <si>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</si>
  <si>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</si>
  <si>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</si>
  <si>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</si>
  <si>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</si>
  <si>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</si>
  <si>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</si>
  <si>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</si>
  <si>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</si>
  <si>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</si>
  <si>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</si>
  <si>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</si>
  <si>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</si>
  <si>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</si>
  <si>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</si>
  <si>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</si>
  <si>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</si>
  <si>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</si>
  <si>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</si>
  <si>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</si>
  <si>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</si>
  <si>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</si>
  <si>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</si>
  <si>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</si>
  <si>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</si>
  <si>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</si>
  <si>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</si>
  <si>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</si>
  <si>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</si>
  <si>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</si>
  <si>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</si>
  <si>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</si>
  <si>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</si>
  <si>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</si>
  <si>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</si>
  <si>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</si>
  <si>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</si>
  <si>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</si>
  <si>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</si>
  <si>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</si>
  <si>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</si>
  <si>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</si>
  <si>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</si>
  <si>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</si>
  <si>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</si>
  <si>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</si>
  <si>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</si>
  <si>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</si>
  <si>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</si>
  <si>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</si>
  <si>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</si>
  <si>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</si>
  <si>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</si>
  <si>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</si>
  <si>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</si>
  <si>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</si>
  <si>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</si>
  <si>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</si>
  <si>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</si>
  <si>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</si>
  <si>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</si>
  <si>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</si>
  <si>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</si>
  <si>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</si>
  <si>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</si>
  <si>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</si>
  <si>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</si>
  <si>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</si>
  <si>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</si>
  <si>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</si>
  <si>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</si>
  <si>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</si>
  <si>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</si>
  <si>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</si>
  <si>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</si>
  <si>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</si>
  <si>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</si>
  <si>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</si>
  <si>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</si>
  <si>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</si>
  <si>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</si>
  <si>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</si>
  <si>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</si>
  <si>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</si>
  <si>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</si>
  <si>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</si>
  <si>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</si>
  <si>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</si>
  <si>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</si>
  <si>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</si>
  <si>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</si>
  <si>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</si>
  <si>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</si>
  <si>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</si>
  <si>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</si>
  <si>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</si>
  <si>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</si>
  <si>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</si>
  <si>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</si>
  <si>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</si>
  <si>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</si>
  <si>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</si>
  <si>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</si>
  <si>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</si>
  <si>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</si>
  <si>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</si>
  <si>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</si>
  <si>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</si>
  <si>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</si>
  <si>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</si>
  <si>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</si>
  <si>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</si>
  <si>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</si>
  <si>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</si>
  <si>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</si>
  <si>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</si>
  <si>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</si>
  <si>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</si>
  <si>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</si>
  <si>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</si>
  <si>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</si>
  <si>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</si>
  <si>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</si>
  <si>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</si>
  <si>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</si>
  <si>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</si>
  <si>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</si>
  <si>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</si>
  <si>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</si>
  <si>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</si>
  <si>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</si>
  <si>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</si>
  <si>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</si>
  <si>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</si>
  <si>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</si>
  <si>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</si>
  <si>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</si>
  <si>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</si>
  <si>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</si>
  <si>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</si>
  <si>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</si>
  <si>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</si>
  <si>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</si>
  <si>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</si>
  <si>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</si>
  <si>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</si>
  <si>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</si>
  <si>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</si>
  <si>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</si>
  <si>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</si>
  <si>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</si>
  <si>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</si>
  <si>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</si>
  <si>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</si>
  <si>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</si>
  <si>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</si>
  <si>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</si>
  <si>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</si>
  <si>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</si>
  <si>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</si>
  <si>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</si>
  <si>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</si>
  <si>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</si>
  <si>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</si>
  <si>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</si>
  <si>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</si>
  <si>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</si>
  <si>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</si>
  <si>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</si>
  <si>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</si>
  <si>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</si>
  <si>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</si>
  <si>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</si>
  <si>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</si>
  <si>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</si>
  <si>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</si>
  <si>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</si>
  <si>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</si>
  <si>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</si>
  <si>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</si>
  <si>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</si>
  <si>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</si>
  <si>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</si>
  <si>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</si>
  <si>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</si>
  <si>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</si>
  <si>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</si>
  <si>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</si>
  <si>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</si>
  <si>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</si>
  <si>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</si>
  <si>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</si>
  <si>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</si>
  <si>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</si>
  <si>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</si>
  <si>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</si>
  <si>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</si>
  <si>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</si>
  <si>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</si>
  <si>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</si>
  <si>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</si>
  <si>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</si>
  <si>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</si>
  <si>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</si>
  <si>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</si>
  <si>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</si>
  <si>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</si>
  <si>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</si>
  <si>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</si>
  <si>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</si>
  <si>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</si>
  <si>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</si>
  <si>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</si>
  <si>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</si>
  <si>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</si>
  <si>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</si>
  <si>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</si>
  <si>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</si>
  <si>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</si>
  <si>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</si>
  <si>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</si>
  <si>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</si>
  <si>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</si>
  <si>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</si>
  <si>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</si>
  <si>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</si>
  <si>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</si>
  <si>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</si>
  <si>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</si>
  <si>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</si>
  <si>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</si>
  <si>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</si>
  <si>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</si>
  <si>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</si>
  <si>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</si>
  <si>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</si>
  <si>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</si>
  <si>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</si>
  <si>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</si>
  <si>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</si>
  <si>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</si>
  <si>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</si>
  <si>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</si>
  <si>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</si>
  <si>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</si>
  <si>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</si>
  <si>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</si>
  <si>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</si>
  <si>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</si>
  <si>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</si>
  <si>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</si>
  <si>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</si>
  <si>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</si>
  <si>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</si>
  <si>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</si>
  <si>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</si>
  <si>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</si>
  <si>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</si>
  <si>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</si>
  <si>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</si>
  <si>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</si>
  <si>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</si>
  <si>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</si>
  <si>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</si>
  <si>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</si>
  <si>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</si>
  <si>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</si>
  <si>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</si>
  <si>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</si>
  <si>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</si>
  <si>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</si>
  <si>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</si>
  <si>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</si>
  <si>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</si>
  <si>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</si>
  <si>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</si>
  <si>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</si>
  <si>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</si>
  <si>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</si>
  <si>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</si>
  <si>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</si>
  <si>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</si>
  <si>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</si>
  <si>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</si>
  <si>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</si>
  <si>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</si>
  <si>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</si>
  <si>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</si>
  <si>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</si>
  <si>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</si>
  <si>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</si>
  <si>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</si>
  <si>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</si>
  <si>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</si>
  <si>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</si>
  <si>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</si>
  <si>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</si>
  <si>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</si>
  <si>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</si>
  <si>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</si>
  <si>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</si>
  <si>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</si>
  <si>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</si>
  <si>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</si>
  <si>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</si>
  <si>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</si>
  <si>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</si>
  <si>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</si>
  <si>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</si>
  <si>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</si>
  <si>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</si>
  <si>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</si>
  <si>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</si>
  <si>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</si>
  <si>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</si>
  <si>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</si>
  <si>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</si>
  <si>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</si>
  <si>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</si>
  <si>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</si>
  <si>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</si>
  <si>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</si>
  <si>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</si>
  <si>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</si>
  <si>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</si>
  <si>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</si>
  <si>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</si>
  <si>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</si>
  <si>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</si>
  <si>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</si>
  <si>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</si>
  <si>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</si>
  <si>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</si>
  <si>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</si>
  <si>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</si>
  <si>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</si>
  <si>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</si>
  <si>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</si>
  <si>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</si>
  <si>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</si>
  <si>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</si>
  <si>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</si>
  <si>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</si>
  <si>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</si>
  <si>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</si>
  <si>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</si>
  <si>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</si>
  <si>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</si>
  <si>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</si>
  <si>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</si>
  <si>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</si>
  <si>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</si>
  <si>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</si>
  <si>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</si>
  <si>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</si>
  <si>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</si>
  <si>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</si>
  <si>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</si>
  <si>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</si>
  <si>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</si>
  <si>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</si>
  <si>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</si>
  <si>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</si>
  <si>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</si>
  <si>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</si>
  <si>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</si>
  <si>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</si>
  <si>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</si>
  <si>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</si>
  <si>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</si>
  <si>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</si>
  <si>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</si>
  <si>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</si>
  <si>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</si>
  <si>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</si>
  <si>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</si>
  <si>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</si>
  <si>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</si>
  <si>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</si>
  <si>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</si>
  <si>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</si>
  <si>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</si>
  <si>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</si>
  <si>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</si>
  <si>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</si>
  <si>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</si>
  <si>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</si>
  <si>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</si>
  <si>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</si>
  <si>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</si>
  <si>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</si>
  <si>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</si>
  <si>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</si>
  <si>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</si>
  <si>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</si>
  <si>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</si>
  <si>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</si>
  <si>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</si>
  <si>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</si>
  <si>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</si>
  <si>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</si>
  <si>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</si>
  <si>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</si>
  <si>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</si>
  <si>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</si>
  <si>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</si>
  <si>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</si>
  <si>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</si>
  <si>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</si>
  <si>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</si>
  <si>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</si>
  <si>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</si>
  <si>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</si>
  <si>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</si>
  <si>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</si>
  <si>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</si>
  <si>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</si>
  <si>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</si>
  <si>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</si>
  <si>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</si>
  <si>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</si>
  <si>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</si>
  <si>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</si>
  <si>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</si>
  <si>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</si>
  <si>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</si>
  <si>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</si>
  <si>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</si>
  <si>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</si>
  <si>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</si>
  <si>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</si>
  <si>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</si>
  <si>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</si>
  <si>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</si>
  <si>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</si>
  <si>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</si>
  <si>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</si>
  <si>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</si>
  <si>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</si>
  <si>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</si>
  <si>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</si>
  <si>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</si>
  <si>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</si>
  <si>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</si>
  <si>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</si>
  <si>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</si>
  <si>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</si>
  <si>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</si>
  <si>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</si>
  <si>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</si>
  <si>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</si>
  <si>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</si>
  <si>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</si>
  <si>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</si>
  <si>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</si>
  <si>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</si>
  <si>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</si>
  <si>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</si>
  <si>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</si>
  <si>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</si>
  <si>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</si>
  <si>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</si>
  <si>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</si>
  <si>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</si>
  <si>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</si>
  <si>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</si>
  <si>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</si>
  <si>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</si>
  <si>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</si>
  <si>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</si>
  <si>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</si>
  <si>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</si>
  <si>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</si>
  <si>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</si>
  <si>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</si>
  <si>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</si>
  <si>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</si>
  <si>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</si>
  <si>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</si>
  <si>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</si>
  <si>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</si>
  <si>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</si>
  <si>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</si>
  <si>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</si>
  <si>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</si>
  <si>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</si>
  <si>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</si>
  <si>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</si>
  <si>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</si>
  <si>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</si>
  <si>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</si>
  <si>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</si>
  <si>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</si>
  <si>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</si>
  <si>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</si>
  <si>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</si>
  <si>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</si>
  <si>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</si>
  <si>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</si>
  <si>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</si>
  <si>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</si>
  <si>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</si>
  <si>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</si>
  <si>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</si>
  <si>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</si>
  <si>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</si>
  <si>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</si>
  <si>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</si>
  <si>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</si>
  <si>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</si>
  <si>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</si>
  <si>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</si>
  <si>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</si>
  <si>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</si>
  <si>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</si>
  <si>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</si>
  <si>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</si>
  <si>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</si>
  <si>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</si>
  <si>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</si>
  <si>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</si>
  <si>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</si>
  <si>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</si>
  <si>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</si>
  <si>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</si>
  <si>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</si>
  <si>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</si>
  <si>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</si>
  <si>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</si>
  <si>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</si>
  <si>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</si>
  <si>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</si>
  <si>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</si>
  <si>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</si>
  <si>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</si>
  <si>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</si>
  <si>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</si>
  <si>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</si>
  <si>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</si>
  <si>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</si>
  <si>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</si>
  <si>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</si>
  <si>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</si>
  <si>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</si>
  <si>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</si>
  <si>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</si>
  <si>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</si>
  <si>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</si>
  <si>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</si>
  <si>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</si>
  <si>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</si>
  <si>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</si>
  <si>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</si>
  <si>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</si>
  <si>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</si>
  <si>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</si>
  <si>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</si>
  <si>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</si>
  <si>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</si>
  <si>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</si>
  <si>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</si>
  <si>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</si>
  <si>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</si>
  <si>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</si>
  <si>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</si>
  <si>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</si>
  <si>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</si>
  <si>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</si>
  <si>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</si>
  <si>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</si>
  <si>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</si>
  <si>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</si>
  <si>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</si>
  <si>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</si>
  <si>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</si>
  <si>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</si>
  <si>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</si>
  <si>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</si>
  <si>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</si>
  <si>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</si>
  <si>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</si>
  <si>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</si>
  <si>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</si>
  <si>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</si>
  <si>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</si>
  <si>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</si>
  <si>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</si>
  <si>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</si>
  <si>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</si>
  <si>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</si>
  <si>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</si>
  <si>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</si>
  <si>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</si>
  <si>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</si>
  <si>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</si>
  <si>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</si>
  <si>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</si>
  <si>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</si>
  <si>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</si>
  <si>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</si>
  <si>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</si>
  <si>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</si>
  <si>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</si>
  <si>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</si>
  <si>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</si>
  <si>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</si>
  <si>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</si>
  <si>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</si>
  <si>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</si>
  <si>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</si>
  <si>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</si>
  <si>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</si>
  <si>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</si>
  <si>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</si>
  <si>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</si>
  <si>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</si>
  <si>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</si>
  <si>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</si>
  <si>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</si>
  <si>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</si>
  <si>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</si>
  <si>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</si>
  <si>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</si>
  <si>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</si>
  <si>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</si>
  <si>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</si>
  <si>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</si>
  <si>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</si>
  <si>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</si>
  <si>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</si>
  <si>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</si>
  <si>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</si>
  <si>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</si>
  <si>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</si>
  <si>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</si>
  <si>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</si>
  <si>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</si>
  <si>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</si>
  <si>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</si>
  <si>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</si>
  <si>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</si>
  <si>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</si>
  <si>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</si>
  <si>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</si>
  <si>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</si>
  <si>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</si>
  <si>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</si>
  <si>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</si>
  <si>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</si>
  <si>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</si>
  <si>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</si>
  <si>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</si>
  <si>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</si>
  <si>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</si>
  <si>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</si>
  <si>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</si>
  <si>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</si>
  <si>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</si>
  <si>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</si>
  <si>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</si>
  <si>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</si>
  <si>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</si>
  <si>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</si>
  <si>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</si>
  <si>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</si>
  <si>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</si>
  <si>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</si>
  <si>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</si>
  <si>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</si>
  <si>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</si>
  <si>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</si>
  <si>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</si>
  <si>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</si>
  <si>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</si>
  <si>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</si>
  <si>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</si>
  <si>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</si>
  <si>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</si>
  <si>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</si>
  <si>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</si>
  <si>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</si>
  <si>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</si>
  <si>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</si>
  <si>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</si>
  <si>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</si>
  <si>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</si>
  <si>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</si>
  <si>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</si>
  <si>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</si>
  <si>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</si>
  <si>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</si>
  <si>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</si>
  <si>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</si>
  <si>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</si>
  <si>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</si>
  <si>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</si>
  <si>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</si>
  <si>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</si>
  <si>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</si>
  <si>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</si>
  <si>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</si>
  <si>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</si>
  <si>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</si>
  <si>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</si>
  <si>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</si>
  <si>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</si>
  <si>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</si>
  <si>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</si>
  <si>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</si>
  <si>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</si>
  <si>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</si>
  <si>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</si>
  <si>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</si>
  <si>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</si>
  <si>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</si>
  <si>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</si>
  <si>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</si>
  <si>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</si>
  <si>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</si>
  <si>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</si>
  <si>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</si>
  <si>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</si>
  <si>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</si>
  <si>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</si>
  <si>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</si>
  <si>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</si>
  <si>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</si>
  <si>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</si>
  <si>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</si>
  <si>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</si>
  <si>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</si>
  <si>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</si>
  <si>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</si>
  <si>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</si>
  <si>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</si>
  <si>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</si>
  <si>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</si>
  <si>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</si>
  <si>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</si>
  <si>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</si>
  <si>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</si>
  <si>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</si>
  <si>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</si>
  <si>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</si>
  <si>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</si>
  <si>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</si>
  <si>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</si>
  <si>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</si>
  <si>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</si>
  <si>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</si>
  <si>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</si>
  <si>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</si>
  <si>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</si>
  <si>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</si>
  <si>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</si>
  <si>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</si>
  <si>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</si>
  <si>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</si>
  <si>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</si>
  <si>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</si>
  <si>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</si>
  <si>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</si>
  <si>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</si>
  <si>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</si>
  <si>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</si>
  <si>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</si>
  <si>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</si>
  <si>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</si>
  <si>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</si>
  <si>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</si>
  <si>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</si>
  <si>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</si>
  <si>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</si>
  <si>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</si>
  <si>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</si>
  <si>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</si>
  <si>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</si>
  <si>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</si>
  <si>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</si>
  <si>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</si>
  <si>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</si>
  <si>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</si>
  <si>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</si>
  <si>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</si>
  <si>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</si>
  <si>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</si>
  <si>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</si>
  <si>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</si>
  <si>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</si>
  <si>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</si>
  <si>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</si>
  <si>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</si>
  <si>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</si>
  <si>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</si>
  <si>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</si>
  <si>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</si>
  <si>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</si>
  <si>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</si>
  <si>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</si>
  <si>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</si>
  <si>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</si>
  <si>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</si>
  <si>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</si>
  <si>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</si>
  <si>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</si>
  <si>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</si>
  <si>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</si>
  <si>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</si>
  <si>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</si>
  <si>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</si>
  <si>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</si>
  <si>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</si>
  <si>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</si>
  <si>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</si>
  <si>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</si>
  <si>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</si>
  <si>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</si>
  <si>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</si>
  <si>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</si>
  <si>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</si>
  <si>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</si>
  <si>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</si>
  <si>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</si>
  <si>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</si>
  <si>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</si>
  <si>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</si>
  <si>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</si>
  <si>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</si>
  <si>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</si>
  <si>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</si>
  <si>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</si>
  <si>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</si>
  <si>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</si>
  <si>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</si>
  <si>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</si>
  <si>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</si>
  <si>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</si>
  <si>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</si>
  <si>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</si>
  <si>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</si>
  <si>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</si>
  <si>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</si>
  <si>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</si>
  <si>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</si>
  <si>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</si>
  <si>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</si>
  <si>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</si>
  <si>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</si>
  <si>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</si>
  <si>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</si>
  <si>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</si>
  <si>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</si>
  <si>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</si>
  <si>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</si>
  <si>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</si>
  <si>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</si>
  <si>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</si>
  <si>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</si>
  <si>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</si>
  <si>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</si>
  <si>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</si>
  <si>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</si>
  <si>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</si>
  <si>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</si>
  <si>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</si>
  <si>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</si>
  <si>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</si>
  <si>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</si>
  <si>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</si>
  <si>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</si>
  <si>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</si>
  <si>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</si>
  <si>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</si>
  <si>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</si>
  <si>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</si>
  <si>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</si>
  <si>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</si>
  <si>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</si>
  <si>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</si>
  <si>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</si>
  <si>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</si>
  <si>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</si>
  <si>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</si>
  <si>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</si>
  <si>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</si>
  <si>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</si>
  <si>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</si>
  <si>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</si>
  <si>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</si>
  <si>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</si>
  <si>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</si>
  <si>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</si>
  <si>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</si>
  <si>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</si>
  <si>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</si>
  <si>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</si>
  <si>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</si>
  <si>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</si>
  <si>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</si>
  <si>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</si>
  <si>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</si>
  <si>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</si>
  <si>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</si>
  <si>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</si>
  <si>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</si>
  <si>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</si>
  <si>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</si>
  <si>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</si>
  <si>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</si>
  <si>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</si>
  <si>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</si>
  <si>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</si>
  <si>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</si>
  <si>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</si>
  <si>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</si>
  <si>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</si>
  <si>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</si>
  <si>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</si>
  <si>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</si>
  <si>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</si>
  <si>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</si>
  <si>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</si>
  <si>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</si>
  <si>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</si>
  <si>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</si>
  <si>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</si>
  <si>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</si>
  <si>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</si>
  <si>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</si>
  <si>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</si>
  <si>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</si>
  <si>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</si>
  <si>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</si>
  <si>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</si>
  <si>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</si>
  <si>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</si>
  <si>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</si>
  <si>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</si>
  <si>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</si>
  <si>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</si>
  <si>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</si>
  <si>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</si>
  <si>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</si>
  <si>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</si>
  <si>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</si>
  <si>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</si>
  <si>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</si>
  <si>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</si>
  <si>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</si>
  <si>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</si>
  <si>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</si>
  <si>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</si>
  <si>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</si>
  <si>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</si>
  <si>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</si>
  <si>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</si>
  <si>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</si>
  <si>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</si>
  <si>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</si>
  <si>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</si>
  <si>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</si>
  <si>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</si>
  <si>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</si>
  <si>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</si>
  <si>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</si>
  <si>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</si>
  <si>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</si>
  <si>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</si>
  <si>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</si>
  <si>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</si>
  <si>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</si>
  <si>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</si>
  <si>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</si>
  <si>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</si>
  <si>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</si>
  <si>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</si>
  <si>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</si>
  <si>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</si>
  <si>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</si>
  <si>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</si>
  <si>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</si>
  <si>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</si>
  <si>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</si>
  <si>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</si>
  <si>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</si>
  <si>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</si>
  <si>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</si>
  <si>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</si>
  <si>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</si>
  <si>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</si>
  <si>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</si>
  <si>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</si>
  <si>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</si>
  <si>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</si>
  <si>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</si>
  <si>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</si>
  <si>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</si>
  <si>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</si>
  <si>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</si>
  <si>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</si>
  <si>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</si>
  <si>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</si>
  <si>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</si>
  <si>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</si>
  <si>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</si>
  <si>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</si>
  <si>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</si>
  <si>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</si>
  <si>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</si>
  <si>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</si>
  <si>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</si>
  <si>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</si>
  <si>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</si>
  <si>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</si>
  <si>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</si>
  <si>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</si>
  <si>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</si>
  <si>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</si>
  <si>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</si>
  <si>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</si>
  <si>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</si>
  <si>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</si>
  <si>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</si>
  <si>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</si>
  <si>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</si>
  <si>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</si>
  <si>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</si>
  <si>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</si>
  <si>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</si>
  <si>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</si>
  <si>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</si>
  <si>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</si>
  <si>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</si>
  <si>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</si>
  <si>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</si>
  <si>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</si>
  <si>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</si>
  <si>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</si>
  <si>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</si>
  <si>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</si>
  <si>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</si>
  <si>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</si>
  <si>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</si>
  <si>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</si>
  <si>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</si>
  <si>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</si>
  <si>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</si>
  <si>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</si>
  <si>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</si>
  <si>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</si>
  <si>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</si>
  <si>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</si>
  <si>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</si>
  <si>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</si>
  <si>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</si>
  <si>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</si>
  <si>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</si>
  <si>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</si>
  <si>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</si>
  <si>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</si>
  <si>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</si>
  <si>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</si>
  <si>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</si>
  <si>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</si>
  <si>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</si>
  <si>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</si>
  <si>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</si>
  <si>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</si>
  <si>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</si>
  <si>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</si>
  <si>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</si>
  <si>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</si>
  <si>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</si>
  <si>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</si>
  <si>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</si>
  <si>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</si>
  <si>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</si>
  <si>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</si>
  <si>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</si>
  <si>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</si>
  <si>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</si>
  <si>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</si>
  <si>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</si>
  <si>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</si>
  <si>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</si>
  <si>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</si>
  <si>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</si>
  <si>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</si>
  <si>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</si>
  <si>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</si>
  <si>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</si>
  <si>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</si>
  <si>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</si>
  <si>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</si>
  <si>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</si>
  <si>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</si>
  <si>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</si>
  <si>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</si>
  <si>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</si>
  <si>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</si>
  <si>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</si>
  <si>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</si>
  <si>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</si>
  <si>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</si>
  <si>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</si>
  <si>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</si>
  <si>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</si>
  <si>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</si>
  <si>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</si>
  <si>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</si>
  <si>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</si>
  <si>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</si>
  <si>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</si>
  <si>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</si>
  <si>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</si>
  <si>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</si>
  <si>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</si>
  <si>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</si>
  <si>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</si>
  <si>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</si>
  <si>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</si>
  <si>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</si>
  <si>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</si>
  <si>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</si>
  <si>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</si>
  <si>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</si>
  <si>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</si>
  <si>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</si>
  <si>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</si>
  <si>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</si>
  <si>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</si>
  <si>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</si>
  <si>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</si>
  <si>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</si>
  <si>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</si>
  <si>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</si>
  <si>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</si>
  <si>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</si>
  <si>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</si>
  <si>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</si>
  <si>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</si>
  <si>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</si>
  <si>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</si>
  <si>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</si>
  <si>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</si>
  <si>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</si>
  <si>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</si>
  <si>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</si>
  <si>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</si>
  <si>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</si>
  <si>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</si>
  <si>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</si>
  <si>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</si>
  <si>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</si>
  <si>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</si>
  <si>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</si>
  <si>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</si>
  <si>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</si>
  <si>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</si>
  <si>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</si>
  <si>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</si>
  <si>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</si>
  <si>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</si>
  <si>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</si>
  <si>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</si>
  <si>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</si>
  <si>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</si>
  <si>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</si>
  <si>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</si>
  <si>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</si>
  <si>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</si>
  <si>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</si>
  <si>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</si>
  <si>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</si>
  <si>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</si>
  <si>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</si>
  <si>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</si>
  <si>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</si>
  <si>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</si>
  <si>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</si>
  <si>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</si>
  <si>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</si>
  <si>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</si>
  <si>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</si>
  <si>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</si>
  <si>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</si>
  <si>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</si>
  <si>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</si>
  <si>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</si>
  <si>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</si>
  <si>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</si>
  <si>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</si>
  <si>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</si>
  <si>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</si>
  <si>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</si>
  <si>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</si>
  <si>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</si>
  <si>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</si>
  <si>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</si>
  <si>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</si>
  <si>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</si>
  <si>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</si>
  <si>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</si>
  <si>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</si>
  <si>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</si>
  <si>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</si>
  <si>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</si>
  <si>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</si>
  <si>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</si>
  <si>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</si>
  <si>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</si>
  <si>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</si>
  <si>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</si>
  <si>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</si>
  <si>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</si>
  <si>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</si>
  <si>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</si>
  <si>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</si>
  <si>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</si>
  <si>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</si>
  <si>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</si>
  <si>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</si>
  <si>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</si>
  <si>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</si>
  <si>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</si>
  <si>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</si>
  <si>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</si>
  <si>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</si>
  <si>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</si>
  <si>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</si>
  <si>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</si>
  <si>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</si>
  <si>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</si>
  <si>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</si>
  <si>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</si>
  <si>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</si>
  <si>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</si>
  <si>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</si>
  <si>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</si>
  <si>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</si>
  <si>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</si>
  <si>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</si>
  <si>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</si>
  <si>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</si>
  <si>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</si>
  <si>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</si>
  <si>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</si>
  <si>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</si>
  <si>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</si>
  <si>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</si>
  <si>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</si>
  <si>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</si>
  <si>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</si>
  <si>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</si>
  <si>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</si>
  <si>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</si>
  <si>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</si>
  <si>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</si>
  <si>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</si>
  <si>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</si>
  <si>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</si>
  <si>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</si>
  <si>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</si>
  <si>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</si>
  <si>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</si>
  <si>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</si>
  <si>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</si>
  <si>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</si>
  <si>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</si>
  <si>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</si>
  <si>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</si>
  <si>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</si>
  <si>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</si>
  <si>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</si>
  <si>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</si>
  <si>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</si>
  <si>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</si>
  <si>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</si>
  <si>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</si>
  <si>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</si>
  <si>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</si>
  <si>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</si>
  <si>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</si>
  <si>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</si>
  <si>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</si>
  <si>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</si>
  <si>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</si>
  <si>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</si>
  <si>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</si>
  <si>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</si>
  <si>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</si>
  <si>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</si>
  <si>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</si>
  <si>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</si>
  <si>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</si>
  <si>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</si>
  <si>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</si>
  <si>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</si>
  <si>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</si>
  <si>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</si>
  <si>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</si>
  <si>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</si>
  <si>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</si>
  <si>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</si>
  <si>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</si>
  <si>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</si>
  <si>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</si>
  <si>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</si>
  <si>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</si>
  <si>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</si>
  <si>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</si>
  <si>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</si>
  <si>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</si>
  <si>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</si>
  <si>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</si>
  <si>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</si>
  <si>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</si>
  <si>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</si>
  <si>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</si>
  <si>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</si>
  <si>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</si>
  <si>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</si>
  <si>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</si>
  <si>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</si>
  <si>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</si>
  <si>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</si>
  <si>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</si>
  <si>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</si>
  <si>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</si>
  <si>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</si>
  <si>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</si>
  <si>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</si>
  <si>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</si>
  <si>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</si>
  <si>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</si>
  <si>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</si>
  <si>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</si>
  <si>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</si>
  <si>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</si>
  <si>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</si>
  <si>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</si>
  <si>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</si>
  <si>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</si>
  <si>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</si>
  <si>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</si>
  <si>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</si>
  <si>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</si>
  <si>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</si>
  <si>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</si>
  <si>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</si>
  <si>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</si>
  <si>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</si>
  <si>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</si>
  <si>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</si>
  <si>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</si>
  <si>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</si>
  <si>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</si>
  <si>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</si>
  <si>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</si>
  <si>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</si>
  <si>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</si>
  <si>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</si>
  <si>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</si>
  <si>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</si>
  <si>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</si>
  <si>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</si>
  <si>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</si>
  <si>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</si>
  <si>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</si>
  <si>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</si>
  <si>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</si>
  <si>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</si>
  <si>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</si>
  <si>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</si>
  <si>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</si>
  <si>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</si>
  <si>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</si>
  <si>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</si>
  <si>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</si>
  <si>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</si>
  <si>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</si>
  <si>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</si>
  <si>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</si>
  <si>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</si>
  <si>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</si>
  <si>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</si>
  <si>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</si>
  <si>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</si>
  <si>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</si>
  <si>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</si>
  <si>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</si>
  <si>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</si>
  <si>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</si>
  <si>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</si>
  <si>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</si>
  <si>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</si>
  <si>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</si>
  <si>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</si>
  <si>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</si>
  <si>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</si>
  <si>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</si>
  <si>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</si>
  <si>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</si>
  <si>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</si>
  <si>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</si>
  <si>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</si>
  <si>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</si>
  <si>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</si>
  <si>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</si>
  <si>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</si>
  <si>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</si>
  <si>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</si>
  <si>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</si>
  <si>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</si>
  <si>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</si>
  <si>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</si>
  <si>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</si>
  <si>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</si>
  <si>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</si>
  <si>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</si>
  <si>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</si>
  <si>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</si>
  <si>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</si>
  <si>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</si>
  <si>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</si>
  <si>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</si>
  <si>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</si>
  <si>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</si>
  <si>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</si>
  <si>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</si>
  <si>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</si>
  <si>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</si>
  <si>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</si>
  <si>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</si>
  <si>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</si>
  <si>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</si>
  <si>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</si>
  <si>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</si>
  <si>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</si>
  <si>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</si>
  <si>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</si>
  <si>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</si>
  <si>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</si>
  <si>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</si>
  <si>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</si>
  <si>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</si>
  <si>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</si>
  <si>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</si>
  <si>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</si>
  <si>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</si>
  <si>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</si>
  <si>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</si>
  <si>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</si>
  <si>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</si>
  <si>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</si>
  <si>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</si>
  <si>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</si>
  <si>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</si>
  <si>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</si>
  <si>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</si>
  <si>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</si>
  <si>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</si>
  <si>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</si>
  <si>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</si>
  <si>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</si>
  <si>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</si>
  <si>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</si>
  <si>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</si>
  <si>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</si>
  <si>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</si>
  <si>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</si>
  <si>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</si>
  <si>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</si>
  <si>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</si>
  <si>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</si>
  <si>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</si>
  <si>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</si>
  <si>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</si>
  <si>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</si>
  <si>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</si>
  <si>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</si>
  <si>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</si>
  <si>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</si>
  <si>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</si>
  <si>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</si>
  <si>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</si>
  <si>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</si>
  <si>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</si>
  <si>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</si>
  <si>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</si>
  <si>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</si>
  <si>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</si>
  <si>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</si>
  <si>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</si>
  <si>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</si>
  <si>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</si>
  <si>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</si>
  <si>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</si>
  <si>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</si>
  <si>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</si>
  <si>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</si>
  <si>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</si>
  <si>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</si>
  <si>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</si>
  <si>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</si>
  <si>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</si>
  <si>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</si>
  <si>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</si>
  <si>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</si>
  <si>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</si>
  <si>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</si>
  <si>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</si>
  <si>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</si>
  <si>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</si>
  <si>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</si>
  <si>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</si>
  <si>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</si>
  <si>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</si>
  <si>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</si>
  <si>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</si>
  <si>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</si>
  <si>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</si>
  <si>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</si>
  <si>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</si>
  <si>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</si>
  <si>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</si>
  <si>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</si>
  <si>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</si>
  <si>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</si>
  <si>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</si>
  <si>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</si>
  <si>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</si>
  <si>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</si>
  <si>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</si>
  <si>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</si>
  <si>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</si>
  <si>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</si>
  <si>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</si>
  <si>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</si>
  <si>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</si>
  <si>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</si>
  <si>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</si>
  <si>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</si>
  <si>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</si>
  <si>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</si>
  <si>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</si>
  <si>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</si>
  <si>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</si>
  <si>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</si>
  <si>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</si>
  <si>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</si>
  <si>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</si>
  <si>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</si>
  <si>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</si>
  <si>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</si>
  <si>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</si>
  <si>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</si>
  <si>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</si>
  <si>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</si>
  <si>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</si>
  <si>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</si>
  <si>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</si>
  <si>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</si>
  <si>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</si>
  <si>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</si>
  <si>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</si>
  <si>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</si>
  <si>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</si>
  <si>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</si>
  <si>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</si>
  <si>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</si>
  <si>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</si>
  <si>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</si>
  <si>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</si>
  <si>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</si>
  <si>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</si>
  <si>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</si>
  <si>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</si>
  <si>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</si>
  <si>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</si>
  <si>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</si>
  <si>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</si>
  <si>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</si>
  <si>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</si>
  <si>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</si>
  <si>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</si>
  <si>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</si>
  <si>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</si>
  <si>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</si>
  <si>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</si>
  <si>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</si>
  <si>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</si>
  <si>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</si>
  <si>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</si>
  <si>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</si>
  <si>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</si>
  <si>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</si>
  <si>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</si>
  <si>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</si>
  <si>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</si>
  <si>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</si>
  <si>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</si>
  <si>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</si>
  <si>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</si>
  <si>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</si>
  <si>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</si>
  <si>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</si>
  <si>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</si>
  <si>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</si>
  <si>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</si>
  <si>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</si>
  <si>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</si>
  <si>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</si>
  <si>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</si>
  <si>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</si>
  <si>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</si>
  <si>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</si>
  <si>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</si>
  <si>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</si>
  <si>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</si>
  <si>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</si>
  <si>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</si>
  <si>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</si>
  <si>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</si>
  <si>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</si>
  <si>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</si>
  <si>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</si>
  <si>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</si>
  <si>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</si>
  <si>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</si>
  <si>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</si>
  <si>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</si>
  <si>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</si>
  <si>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</si>
  <si>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</si>
  <si>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</si>
  <si>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</si>
  <si>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</si>
  <si>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</si>
  <si>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</si>
  <si>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</si>
  <si>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</si>
  <si>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</si>
  <si>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</si>
  <si>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</si>
  <si>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</si>
  <si>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</si>
  <si>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</si>
  <si>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</si>
  <si>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</si>
  <si>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</si>
  <si>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</si>
  <si>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</si>
  <si>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</si>
  <si>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</si>
  <si>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</si>
  <si>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</si>
  <si>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</si>
  <si>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</si>
  <si>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</si>
  <si>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</si>
  <si>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</si>
  <si>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</si>
  <si>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</si>
  <si>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</si>
  <si>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</si>
  <si>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</si>
  <si>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</si>
  <si>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</si>
  <si>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</si>
  <si>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</si>
  <si>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</si>
  <si>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</si>
  <si>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</si>
  <si>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</si>
  <si>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</si>
  <si>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</si>
  <si>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</si>
  <si>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</si>
  <si>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</si>
  <si>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</si>
  <si>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</si>
  <si>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</si>
  <si>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</si>
  <si>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</si>
  <si>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</si>
  <si>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</si>
  <si>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</si>
  <si>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</si>
  <si>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</si>
  <si>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</si>
  <si>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</si>
  <si>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</si>
  <si>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</si>
  <si>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</si>
  <si>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</si>
  <si>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</si>
  <si>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</si>
  <si>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</si>
  <si>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</si>
  <si>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</si>
  <si>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</si>
  <si>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</si>
  <si>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</si>
  <si>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</si>
  <si>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</si>
  <si>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</si>
  <si>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</si>
  <si>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</si>
  <si>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</si>
  <si>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</si>
  <si>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</si>
  <si>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</si>
  <si>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</si>
  <si>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</si>
  <si>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</si>
  <si>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</si>
  <si>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</si>
  <si>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</si>
  <si>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</si>
  <si>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</si>
  <si>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</si>
  <si>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</si>
  <si>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</si>
  <si>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</si>
  <si>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</si>
  <si>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</si>
  <si>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</si>
  <si>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</si>
  <si>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</si>
  <si>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</si>
  <si>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</si>
  <si>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</si>
  <si>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</si>
  <si>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</si>
  <si>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</si>
  <si>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</si>
  <si>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</si>
  <si>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</si>
  <si>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</si>
  <si>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</si>
  <si>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</si>
  <si>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</si>
  <si>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</si>
  <si>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</si>
  <si>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</si>
  <si>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</si>
  <si>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</si>
  <si>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</si>
  <si>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</si>
  <si>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</si>
  <si>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</si>
  <si>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</si>
  <si>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</si>
  <si>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</si>
  <si>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</si>
  <si>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</si>
  <si>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</si>
  <si>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</si>
  <si>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</si>
  <si>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</si>
  <si>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</si>
  <si>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</si>
  <si>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</si>
  <si>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</si>
  <si>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</si>
  <si>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</si>
  <si>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</si>
  <si>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</si>
  <si>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</si>
  <si>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</si>
  <si>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</si>
  <si>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</si>
  <si>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</si>
  <si>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</si>
  <si>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</si>
  <si>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</si>
  <si>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</si>
  <si>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</si>
  <si>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</si>
  <si>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</si>
  <si>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</si>
  <si>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</si>
  <si>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</si>
  <si>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</si>
  <si>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</si>
  <si>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</si>
  <si>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</si>
  <si>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</si>
  <si>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</si>
  <si>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</si>
  <si>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</si>
  <si>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</si>
  <si>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</si>
  <si>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</si>
  <si>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</si>
  <si>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</si>
  <si>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</si>
  <si>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</si>
  <si>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</si>
  <si>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</si>
  <si>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</si>
  <si>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</si>
  <si>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</si>
  <si>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</si>
  <si>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</si>
  <si>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</si>
  <si>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</si>
  <si>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</si>
  <si>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</si>
  <si>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</si>
  <si>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</si>
  <si>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</si>
  <si>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</si>
  <si>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</si>
  <si>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</si>
  <si>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</si>
  <si>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</si>
  <si>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</si>
  <si>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</si>
  <si>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</si>
  <si>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</si>
  <si>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</si>
  <si>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</si>
  <si>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</si>
  <si>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</si>
  <si>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</si>
  <si>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</si>
  <si>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</si>
  <si>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</si>
  <si>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</si>
  <si>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</si>
  <si>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</si>
  <si>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</si>
  <si>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</si>
  <si>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</si>
  <si>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</si>
  <si>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</si>
  <si>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</si>
  <si>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</si>
  <si>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</si>
  <si>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</si>
  <si>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</si>
  <si>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</si>
  <si>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</si>
  <si>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</si>
  <si>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</si>
  <si>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</si>
  <si>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</si>
  <si>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</si>
  <si>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</si>
  <si>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</si>
  <si>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</si>
  <si>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</si>
  <si>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</si>
  <si>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</si>
  <si>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</si>
  <si>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</si>
  <si>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</si>
  <si>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</si>
  <si>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</si>
  <si>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</si>
  <si>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</si>
  <si>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</si>
  <si>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</si>
  <si>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</si>
  <si>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</si>
  <si>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</si>
  <si>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</si>
  <si>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</si>
  <si>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</si>
  <si>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</si>
  <si>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</si>
  <si>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</si>
  <si>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</si>
  <si>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</si>
  <si>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</si>
  <si>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</si>
  <si>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</si>
  <si>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</si>
  <si>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</si>
  <si>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</si>
  <si>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</si>
  <si>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</si>
  <si>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</si>
  <si>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</si>
  <si>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</si>
  <si>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</si>
  <si>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</si>
  <si>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</si>
  <si>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</si>
  <si>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</si>
  <si>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</si>
  <si>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</si>
  <si>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</si>
  <si>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</si>
  <si>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</si>
  <si>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</si>
  <si>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</si>
  <si>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</si>
  <si>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</si>
  <si>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</si>
  <si>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</si>
  <si>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</si>
  <si>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</si>
  <si>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</si>
  <si>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</si>
  <si>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</si>
  <si>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</si>
  <si>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</si>
  <si>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</si>
  <si>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</si>
  <si>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</si>
  <si>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</si>
  <si>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</si>
  <si>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</si>
  <si>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</si>
  <si>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</si>
  <si>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</si>
  <si>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</si>
  <si>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</si>
  <si>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</si>
  <si>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</si>
  <si>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</si>
  <si>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</si>
  <si>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</si>
  <si>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</si>
  <si>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</si>
  <si>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</si>
  <si>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</si>
  <si>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</si>
  <si>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</si>
  <si>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</si>
  <si>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</si>
  <si>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</si>
  <si>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</si>
  <si>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</si>
  <si>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</si>
  <si>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</si>
  <si>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</si>
  <si>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</si>
  <si>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</si>
  <si>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</si>
  <si>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</si>
  <si>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</si>
  <si>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</si>
  <si>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</si>
  <si>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</si>
  <si>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</si>
  <si>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</si>
  <si>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</si>
  <si>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</si>
  <si>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</si>
  <si>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</si>
  <si>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</si>
  <si>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</si>
  <si>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</si>
  <si>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</si>
  <si>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</si>
  <si>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</si>
  <si>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</si>
  <si>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</si>
  <si>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</si>
  <si>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</si>
  <si>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</si>
  <si>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</si>
  <si>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</si>
  <si>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</si>
  <si>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</si>
  <si>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</si>
  <si>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</si>
  <si>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</si>
  <si>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</si>
  <si>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</si>
  <si>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</si>
  <si>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</si>
  <si>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</si>
  <si>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</si>
  <si>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</si>
  <si>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</si>
  <si>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</si>
  <si>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</si>
  <si>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</si>
  <si>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</si>
  <si>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</si>
  <si>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</si>
  <si>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</si>
  <si>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</si>
  <si>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</si>
  <si>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</si>
  <si>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</si>
  <si>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</si>
  <si>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</si>
  <si>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</si>
  <si>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</si>
  <si>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</si>
  <si>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</si>
  <si>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</si>
  <si>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</si>
  <si>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</si>
  <si>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</si>
  <si>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</si>
  <si>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</si>
  <si>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</si>
  <si>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</si>
  <si>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</si>
  <si>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</si>
  <si>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</si>
  <si>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</si>
  <si>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</si>
  <si>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</si>
  <si>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</si>
  <si>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</si>
  <si>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</si>
  <si>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</si>
  <si>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</si>
  <si>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</si>
  <si>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</si>
  <si>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</si>
  <si>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</si>
  <si>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</si>
  <si>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</si>
  <si>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</si>
  <si>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</si>
  <si>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</si>
  <si>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</si>
  <si>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</si>
  <si>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</si>
  <si>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</si>
  <si>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</si>
  <si>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</si>
  <si>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</si>
  <si>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</si>
  <si>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</si>
  <si>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</si>
  <si>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</si>
  <si>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</si>
  <si>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</si>
  <si>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</si>
  <si>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</si>
  <si>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</si>
  <si>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</si>
  <si>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</si>
  <si>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</si>
  <si>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</si>
  <si>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</si>
  <si>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</si>
  <si>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</si>
  <si>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</si>
  <si>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</si>
  <si>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</si>
  <si>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</si>
  <si>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</si>
  <si>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</si>
  <si>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</si>
  <si>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</si>
  <si>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</si>
  <si>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</si>
  <si>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</si>
  <si>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</si>
  <si>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</si>
  <si>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</si>
  <si>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</si>
  <si>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</si>
  <si>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</si>
  <si>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</si>
  <si>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</si>
  <si>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</si>
  <si>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</si>
  <si>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</si>
  <si>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</si>
  <si>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</si>
  <si>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</si>
  <si>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</si>
  <si>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</si>
  <si>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</si>
  <si>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</si>
  <si>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</si>
  <si>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</si>
  <si>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</si>
  <si>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</si>
  <si>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</si>
  <si>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</si>
  <si>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</si>
  <si>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</si>
  <si>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</si>
  <si>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</si>
  <si>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</si>
  <si>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</si>
  <si>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</si>
  <si>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</si>
  <si>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</si>
  <si>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</si>
  <si>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</si>
  <si>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</si>
  <si>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</si>
  <si>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</si>
  <si>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</si>
  <si>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</si>
  <si>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</si>
  <si>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</si>
  <si>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</si>
  <si>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</si>
  <si>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</si>
  <si>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</si>
  <si>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</si>
  <si>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</si>
  <si>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</si>
  <si>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</si>
  <si>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</si>
  <si>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</si>
  <si>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</si>
  <si>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</si>
  <si>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</si>
  <si>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</si>
  <si>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</si>
  <si>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</si>
  <si>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</si>
  <si>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</si>
  <si>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</si>
  <si>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</si>
  <si>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</si>
  <si>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</si>
  <si>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</si>
  <si>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</si>
  <si>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</si>
  <si>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</si>
  <si>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</si>
  <si>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</si>
  <si>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</si>
  <si>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</si>
  <si>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</si>
  <si>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</si>
  <si>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</si>
  <si>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</si>
  <si>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</si>
  <si>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</si>
  <si>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</si>
  <si>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</si>
  <si>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</si>
  <si>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</si>
  <si>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</si>
  <si>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</si>
  <si>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</si>
  <si>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</si>
  <si>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</si>
  <si>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</si>
  <si>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</si>
  <si>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</si>
  <si>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</si>
  <si>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</si>
  <si>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</si>
  <si>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</si>
  <si>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</si>
  <si>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</si>
  <si>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</si>
  <si>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</si>
  <si>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</si>
  <si>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</si>
  <si>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</si>
  <si>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</si>
  <si>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</si>
  <si>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</si>
  <si>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</si>
  <si>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</si>
  <si>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</si>
  <si>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</si>
  <si>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</si>
  <si>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</si>
  <si>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</si>
  <si>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</si>
  <si>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</si>
  <si>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</si>
  <si>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</si>
  <si>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</si>
  <si>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</si>
  <si>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</si>
  <si>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</si>
  <si>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</si>
  <si>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</si>
  <si>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</si>
  <si>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</si>
  <si>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</si>
  <si>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</si>
  <si>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</si>
  <si>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</si>
  <si>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</si>
  <si>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</si>
  <si>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</si>
  <si>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</si>
  <si>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</si>
  <si>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</si>
  <si>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</si>
  <si>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</si>
  <si>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</si>
  <si>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</si>
  <si>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</si>
  <si>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</si>
  <si>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</si>
  <si>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</si>
  <si>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</si>
  <si>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</si>
  <si>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</si>
  <si>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</si>
  <si>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</si>
  <si>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</si>
  <si>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</si>
  <si>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</si>
  <si>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</si>
  <si>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</si>
  <si>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</si>
  <si>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</si>
  <si>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</si>
  <si>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</si>
  <si>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</si>
  <si>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</si>
  <si>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</si>
  <si>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</si>
  <si>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</si>
  <si>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</si>
  <si>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</si>
  <si>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</si>
  <si>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</si>
  <si>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</si>
  <si>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</si>
  <si>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</si>
  <si>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</si>
  <si>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</si>
  <si>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</si>
  <si>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</si>
  <si>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</si>
  <si>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</si>
  <si>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</si>
  <si>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</si>
  <si>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</si>
  <si>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</si>
  <si>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</si>
  <si>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</si>
  <si>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</si>
  <si>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</si>
  <si>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</si>
  <si>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</si>
  <si>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</si>
  <si>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</si>
  <si>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</si>
  <si>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</si>
  <si>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</si>
  <si>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</si>
  <si>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</si>
  <si>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</si>
  <si>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</si>
  <si>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</si>
  <si>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</si>
  <si>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</si>
  <si>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</si>
  <si>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</si>
  <si>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</si>
  <si>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</si>
  <si>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</si>
  <si>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</si>
  <si>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</si>
  <si>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</si>
  <si>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</si>
  <si>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</si>
  <si>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</si>
  <si>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</si>
  <si>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</si>
  <si>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</si>
  <si>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</si>
  <si>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</si>
  <si>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</si>
  <si>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</si>
  <si>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</si>
  <si>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</si>
  <si>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</si>
  <si>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</si>
  <si>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</si>
  <si>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</si>
  <si>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</si>
  <si>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</si>
  <si>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</si>
  <si>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</si>
  <si>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</si>
  <si>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</si>
  <si>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</si>
  <si>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</si>
  <si>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</si>
  <si>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</si>
  <si>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</si>
  <si>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</si>
  <si>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</si>
  <si>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</si>
  <si>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</si>
  <si>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</si>
  <si>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</si>
  <si>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</si>
  <si>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</si>
  <si>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</si>
  <si>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</si>
  <si>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</si>
  <si>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</si>
  <si>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</si>
  <si>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</si>
  <si>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</si>
  <si>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</si>
  <si>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</si>
  <si>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</si>
  <si>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</si>
  <si>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</si>
  <si>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</si>
  <si>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</si>
  <si>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</si>
  <si>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</si>
  <si>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</si>
  <si>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</si>
  <si>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</si>
  <si>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</si>
  <si>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</si>
  <si>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</si>
  <si>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</si>
  <si>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</si>
  <si>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</si>
  <si>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</si>
  <si>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</si>
  <si>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</si>
  <si>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</si>
  <si>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</si>
  <si>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</si>
  <si>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</si>
  <si>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</si>
  <si>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</si>
  <si>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</si>
  <si>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</si>
  <si>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</si>
  <si>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</si>
  <si>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</si>
  <si>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</si>
  <si>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</si>
  <si>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</si>
  <si>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</si>
  <si>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</si>
  <si>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</si>
  <si>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</si>
  <si>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</si>
  <si>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</si>
  <si>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</si>
  <si>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</si>
  <si>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</si>
  <si>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</si>
  <si>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</si>
  <si>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</si>
  <si>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</si>
  <si>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</si>
  <si>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</si>
  <si>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</si>
  <si>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</si>
  <si>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</si>
  <si>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</si>
  <si>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</si>
  <si>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</si>
  <si>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</si>
  <si>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</si>
  <si>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</si>
  <si>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</si>
  <si>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</si>
  <si>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</si>
  <si>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</si>
  <si>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</si>
  <si>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</si>
  <si>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</si>
  <si>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</si>
  <si>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</si>
  <si>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</si>
  <si>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</si>
  <si>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</si>
  <si>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</si>
  <si>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</si>
  <si>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</si>
  <si>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</si>
  <si>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</si>
  <si>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</si>
  <si>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</si>
  <si>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</si>
  <si>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</si>
  <si>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</si>
  <si>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</si>
  <si>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</si>
  <si>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</si>
  <si>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</si>
  <si>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</si>
  <si>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</si>
  <si>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</si>
  <si>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</si>
  <si>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</si>
  <si>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</si>
  <si>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</si>
  <si>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</si>
  <si>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</si>
  <si>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</si>
  <si>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</si>
  <si>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</si>
  <si>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</si>
  <si>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</si>
  <si>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</si>
  <si>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</si>
  <si>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</si>
  <si>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</si>
  <si>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</si>
  <si>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</si>
  <si>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</si>
  <si>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</si>
  <si>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</si>
  <si>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</si>
  <si>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</si>
  <si>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</si>
  <si>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</si>
  <si>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</si>
  <si>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</si>
  <si>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</si>
  <si>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</si>
  <si>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</si>
  <si>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</si>
  <si>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</si>
  <si>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</si>
  <si>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</si>
  <si>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</si>
  <si>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</si>
  <si>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</si>
  <si>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</si>
  <si>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</si>
  <si>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</si>
  <si>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</si>
  <si>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</si>
  <si>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</si>
  <si>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</si>
  <si>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</si>
  <si>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</si>
  <si>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</si>
  <si>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</si>
  <si>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</si>
  <si>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</si>
  <si>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</si>
  <si>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</si>
  <si>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</si>
  <si>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</si>
  <si>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</si>
  <si>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</si>
  <si>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</si>
  <si>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</si>
  <si>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</si>
  <si>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</si>
  <si>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</si>
  <si>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</si>
  <si>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</si>
  <si>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</si>
  <si>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</si>
  <si>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</si>
  <si>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</si>
  <si>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</si>
  <si>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</si>
  <si>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</si>
  <si>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</si>
  <si>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</si>
  <si>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</si>
  <si>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</si>
  <si>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</si>
  <si>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</si>
  <si>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</si>
  <si>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</si>
  <si>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</si>
  <si>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</si>
  <si>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</si>
  <si>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</si>
  <si>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</si>
  <si>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</si>
  <si>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</si>
  <si>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</si>
  <si>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</si>
  <si>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</si>
  <si>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</si>
  <si>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</si>
  <si>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</si>
  <si>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</si>
  <si>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</si>
  <si>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</si>
  <si>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</si>
  <si>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</si>
  <si>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</si>
  <si>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</si>
  <si>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</si>
  <si>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</si>
  <si>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</si>
  <si>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</si>
  <si>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</si>
  <si>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</si>
  <si>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</si>
  <si>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</si>
  <si>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</si>
  <si>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</si>
  <si>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</si>
  <si>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</si>
  <si>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</si>
  <si>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</si>
  <si>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</si>
  <si>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</si>
  <si>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</si>
  <si>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</si>
  <si>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</si>
  <si>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</si>
  <si>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</si>
  <si>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</si>
  <si>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</si>
  <si>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</si>
  <si>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</si>
  <si>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</si>
  <si>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</si>
  <si>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</si>
  <si>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</si>
  <si>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</si>
  <si>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</si>
  <si>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</si>
  <si>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</si>
  <si>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</si>
  <si>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</si>
  <si>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</si>
  <si>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</si>
  <si>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</si>
  <si>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</si>
  <si>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</si>
  <si>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</si>
  <si>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</si>
  <si>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</si>
  <si>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</si>
  <si>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</si>
  <si>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</si>
  <si>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</si>
  <si>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</si>
  <si>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</si>
  <si>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</si>
  <si>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</si>
  <si>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</si>
  <si>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</si>
  <si>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</si>
  <si>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</si>
  <si>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</si>
  <si>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</si>
  <si>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</si>
  <si>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</si>
  <si>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</si>
  <si>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</si>
  <si>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</si>
  <si>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</si>
  <si>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</si>
  <si>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</si>
  <si>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</si>
  <si>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</si>
  <si>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</si>
  <si>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</si>
  <si>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</si>
  <si>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</si>
  <si>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</si>
  <si>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</si>
  <si>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</si>
  <si>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</si>
  <si>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</si>
  <si>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</si>
  <si>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</si>
  <si>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</si>
  <si>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</si>
  <si>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</si>
  <si>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</si>
  <si>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</si>
  <si>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</si>
  <si>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</si>
  <si>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</si>
  <si>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</si>
  <si>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</si>
  <si>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</si>
  <si>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</si>
  <si>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</si>
  <si>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</si>
  <si>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</si>
  <si>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</si>
  <si>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</si>
  <si>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</si>
  <si>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</si>
  <si>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</si>
  <si>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</si>
  <si>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</si>
  <si>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</si>
  <si>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</si>
  <si>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</si>
  <si>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</si>
  <si>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</si>
  <si>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</si>
  <si>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</si>
  <si>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</si>
  <si>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</si>
  <si>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</si>
  <si>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</si>
  <si>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</si>
  <si>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</si>
  <si>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</si>
  <si>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</si>
  <si>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</si>
  <si>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</si>
  <si>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</si>
  <si>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</si>
  <si>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</si>
  <si>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</si>
  <si>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</si>
  <si>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</si>
  <si>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</si>
  <si>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</si>
  <si>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</si>
  <si>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</si>
  <si>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</si>
  <si>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</si>
  <si>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</si>
  <si>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</si>
  <si>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</si>
  <si>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</si>
  <si>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</si>
  <si>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</si>
  <si>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</si>
  <si>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</si>
  <si>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</si>
  <si>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</si>
  <si>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</si>
  <si>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</si>
  <si>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</si>
  <si>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</si>
  <si>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</si>
  <si>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</si>
  <si>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</si>
  <si>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</si>
  <si>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</si>
  <si>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</si>
  <si>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</si>
  <si>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</si>
  <si>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</si>
  <si>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</si>
  <si>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</si>
  <si>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</si>
  <si>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</si>
  <si>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</si>
  <si>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</si>
  <si>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</si>
  <si>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</si>
  <si>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</si>
  <si>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</si>
  <si>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</si>
  <si>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</si>
  <si>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</si>
  <si>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</si>
  <si>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</si>
  <si>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</si>
  <si>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</si>
  <si>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</si>
  <si>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</si>
  <si>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</si>
  <si>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</si>
  <si>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</si>
  <si>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</si>
  <si>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</si>
  <si>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</si>
  <si>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</si>
  <si>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</si>
  <si>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</si>
  <si>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</si>
  <si>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</si>
  <si>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</si>
  <si>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</si>
  <si>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</si>
  <si>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</si>
  <si>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</si>
  <si>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</si>
  <si>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</si>
  <si>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</si>
  <si>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</si>
  <si>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</si>
  <si>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</si>
  <si>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</si>
  <si>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</si>
  <si>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</si>
  <si>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</si>
  <si>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</si>
  <si>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</si>
  <si>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</si>
  <si>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</si>
  <si>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</si>
  <si>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</si>
  <si>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</si>
  <si>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</si>
  <si>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</si>
  <si>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</si>
  <si>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</si>
  <si>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</si>
  <si>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</si>
  <si>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</si>
  <si>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</si>
  <si>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</si>
  <si>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</si>
  <si>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</si>
  <si>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</si>
  <si>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</si>
  <si>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</si>
  <si>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</si>
  <si>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</si>
  <si>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</si>
  <si>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</si>
  <si>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</si>
  <si>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</si>
  <si>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</si>
  <si>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</si>
  <si>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</si>
  <si>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</si>
  <si>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</si>
  <si>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</si>
  <si>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</si>
  <si>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</si>
  <si>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</si>
  <si>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</si>
  <si>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</si>
  <si>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</si>
  <si>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</si>
  <si>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</si>
  <si>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</si>
  <si>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</si>
  <si>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</si>
  <si>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</si>
  <si>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</si>
  <si>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</si>
  <si>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</si>
  <si>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</si>
  <si>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</si>
  <si>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</si>
  <si>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</si>
  <si>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</si>
  <si>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</si>
  <si>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</si>
  <si>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</si>
  <si>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</si>
  <si>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</si>
  <si>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</si>
  <si>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</si>
  <si>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</si>
  <si>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</si>
  <si>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</si>
  <si>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</si>
  <si>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</si>
  <si>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</si>
  <si>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</si>
  <si>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</si>
  <si>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</si>
  <si>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</si>
  <si>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</si>
  <si>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</si>
  <si>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</si>
  <si>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</si>
  <si>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</si>
  <si>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</si>
  <si>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</si>
  <si>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</si>
  <si>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</si>
  <si>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</si>
  <si>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</si>
  <si>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</si>
  <si>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</si>
  <si>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</si>
  <si>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</si>
  <si>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</si>
  <si>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</si>
  <si>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</si>
  <si>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</si>
  <si>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</si>
  <si>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</si>
  <si>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</si>
  <si>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</si>
  <si>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</si>
  <si>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</si>
  <si>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</si>
  <si>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</si>
  <si>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</si>
  <si>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</si>
  <si>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</si>
  <si>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</si>
  <si>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</si>
  <si>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</si>
  <si>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</si>
  <si>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</si>
  <si>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</si>
  <si>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</si>
  <si>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</si>
  <si>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</si>
  <si>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</si>
  <si>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</si>
  <si>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</si>
  <si>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</si>
  <si>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</si>
  <si>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</si>
  <si>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</si>
  <si>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</si>
  <si>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</si>
  <si>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</si>
  <si>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</si>
  <si>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</si>
  <si>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</si>
  <si>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</si>
  <si>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</si>
  <si>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</si>
  <si>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</si>
  <si>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</si>
  <si>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</si>
  <si>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</si>
  <si>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</si>
  <si>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</si>
  <si>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</si>
  <si>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</si>
  <si>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</si>
  <si>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</si>
  <si>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</si>
  <si>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</si>
  <si>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</si>
  <si>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</si>
  <si>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</si>
  <si>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</si>
  <si>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</si>
  <si>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</si>
  <si>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</si>
  <si>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</si>
  <si>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</si>
  <si>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</si>
  <si>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</si>
  <si>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</si>
  <si>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</si>
  <si>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</si>
  <si>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</si>
  <si>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</si>
  <si>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</si>
  <si>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</si>
  <si>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</si>
  <si>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</si>
  <si>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</si>
  <si>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</si>
  <si>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</si>
  <si>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</si>
  <si>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</si>
  <si>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</si>
  <si>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</si>
  <si>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</si>
  <si>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</si>
  <si>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</si>
  <si>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</si>
  <si>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</si>
  <si>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</si>
  <si>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</si>
  <si>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</si>
  <si>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</si>
  <si>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</si>
  <si>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</si>
  <si>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</si>
  <si>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</si>
  <si>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</si>
  <si>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</si>
  <si>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</si>
  <si>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</si>
  <si>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</si>
  <si>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</si>
  <si>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</si>
  <si>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</si>
  <si>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</si>
  <si>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</si>
  <si>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</si>
  <si>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</si>
  <si>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</si>
  <si>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</si>
  <si>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</si>
  <si>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</si>
  <si>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</si>
  <si>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</si>
  <si>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</si>
  <si>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</si>
  <si>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</si>
  <si>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</si>
  <si>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</si>
  <si>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</si>
  <si>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</si>
  <si>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</si>
  <si>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</si>
  <si>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</si>
  <si>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</si>
  <si>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</si>
  <si>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</si>
  <si>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</si>
  <si>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</si>
  <si>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</si>
  <si>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</si>
  <si>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</si>
  <si>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</si>
  <si>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</si>
  <si>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</si>
  <si>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</si>
  <si>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</si>
  <si>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</si>
  <si>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</si>
  <si>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</si>
  <si>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</si>
  <si>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</si>
  <si>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</si>
  <si>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</si>
  <si>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</si>
  <si>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</si>
  <si>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</si>
  <si>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</si>
  <si>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</si>
  <si>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</si>
  <si>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</si>
  <si>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</si>
  <si>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</si>
  <si>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</si>
  <si>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</si>
  <si>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</si>
  <si>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</si>
  <si>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</si>
  <si>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</si>
  <si>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</si>
  <si>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</si>
  <si>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</si>
  <si>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</si>
  <si>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</si>
  <si>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</si>
  <si>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</si>
  <si>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</si>
  <si>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</si>
  <si>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</si>
  <si>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</si>
  <si>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</si>
  <si>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</si>
  <si>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</si>
  <si>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</si>
  <si>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</si>
  <si>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</si>
  <si>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</si>
  <si>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</si>
  <si>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</si>
  <si>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</si>
  <si>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</si>
  <si>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</si>
  <si>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</si>
  <si>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</si>
  <si>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</si>
  <si>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</si>
  <si>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</si>
  <si>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</si>
  <si>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</si>
  <si>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</si>
  <si>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</si>
  <si>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</si>
  <si>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</si>
  <si>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</si>
  <si>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</si>
  <si>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</si>
  <si>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</si>
  <si>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</si>
  <si>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</si>
  <si>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</si>
  <si>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</si>
  <si>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</si>
  <si>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</si>
  <si>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</si>
  <si>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</si>
  <si>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</si>
  <si>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</si>
  <si>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</si>
  <si>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</si>
  <si>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</si>
  <si>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</si>
  <si>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</si>
  <si>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</si>
  <si>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</si>
  <si>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</si>
  <si>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</si>
  <si>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</si>
  <si>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</si>
  <si>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</si>
  <si>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</si>
  <si>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</si>
  <si>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</si>
  <si>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</si>
  <si>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</si>
  <si>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</si>
  <si>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</si>
  <si>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</si>
  <si>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</si>
  <si>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</si>
  <si>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</si>
  <si>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</si>
  <si>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</si>
  <si>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</si>
  <si>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</si>
  <si>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</si>
  <si>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</si>
  <si>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</si>
  <si>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</si>
  <si>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</si>
  <si>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</si>
  <si>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</si>
  <si>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</si>
  <si>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</si>
  <si>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</si>
  <si>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</si>
  <si>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</si>
  <si>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</si>
  <si>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</si>
  <si>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</si>
  <si>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</si>
  <si>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</si>
  <si>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</si>
  <si>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</si>
  <si>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</si>
  <si>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</si>
  <si>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</si>
  <si>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</si>
  <si>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</si>
  <si>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</si>
  <si>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</si>
  <si>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</si>
  <si>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</si>
  <si>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</si>
  <si>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</si>
  <si>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</si>
  <si>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</si>
  <si>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</si>
  <si>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</si>
  <si>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</si>
  <si>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</si>
  <si>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</si>
  <si>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</si>
  <si>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</si>
  <si>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</si>
  <si>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</si>
  <si>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</si>
  <si>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</si>
  <si>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</si>
  <si>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</si>
  <si>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</si>
  <si>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</si>
  <si>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</si>
  <si>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</si>
  <si>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</si>
  <si>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</si>
  <si>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</si>
  <si>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</si>
  <si>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</si>
  <si>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</si>
  <si>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</si>
  <si>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</si>
  <si>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</si>
  <si>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</si>
  <si>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</si>
  <si>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</si>
  <si>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</si>
  <si>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</si>
  <si>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</si>
  <si>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</si>
  <si>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</si>
  <si>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</si>
  <si>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</si>
  <si>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</si>
  <si>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</si>
  <si>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</si>
  <si>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</si>
  <si>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</si>
  <si>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</si>
  <si>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</si>
  <si>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</si>
  <si>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</si>
  <si>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</si>
  <si>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</si>
  <si>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</si>
  <si>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</si>
  <si>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</si>
  <si>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</si>
  <si>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</si>
  <si>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</si>
  <si>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</si>
  <si>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</si>
  <si>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</si>
  <si>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</si>
  <si>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</si>
  <si>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</si>
  <si>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</si>
  <si>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</si>
  <si>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</si>
  <si>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</si>
  <si>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</si>
  <si>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</si>
  <si>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</si>
  <si>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</si>
  <si>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</si>
  <si>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</si>
  <si>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</si>
  <si>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</si>
  <si>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</si>
  <si>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</si>
  <si>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</si>
  <si>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</si>
  <si>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</si>
  <si>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</si>
  <si>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</si>
  <si>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</si>
  <si>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</si>
  <si>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</si>
  <si>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</si>
  <si>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</si>
  <si>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</si>
  <si>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</si>
  <si>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</si>
  <si>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</si>
  <si>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</si>
  <si>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</si>
  <si>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</si>
  <si>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</si>
  <si>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</si>
  <si>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</si>
  <si>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</si>
  <si>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</si>
  <si>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</si>
  <si>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</si>
  <si>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</si>
  <si>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</si>
  <si>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</si>
  <si>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</si>
  <si>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</si>
  <si>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</si>
  <si>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</si>
  <si>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</si>
  <si>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</si>
  <si>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</si>
  <si>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</si>
  <si>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</si>
  <si>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</si>
  <si>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</si>
  <si>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</si>
  <si>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</si>
  <si>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</si>
  <si>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</si>
  <si>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</si>
  <si>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</si>
  <si>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</si>
  <si>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</si>
  <si>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</si>
  <si>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</si>
  <si>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</si>
  <si>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</si>
  <si>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</si>
  <si>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</si>
  <si>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</si>
  <si>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</si>
  <si>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</si>
  <si>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</si>
  <si>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</si>
  <si>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</si>
  <si>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</si>
  <si>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</si>
  <si>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</si>
  <si>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</si>
  <si>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</si>
  <si>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</si>
  <si>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</si>
  <si>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</si>
  <si>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</si>
  <si>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</si>
  <si>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</si>
  <si>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</si>
  <si>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</si>
  <si>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</si>
  <si>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</si>
  <si>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</si>
  <si>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</si>
  <si>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</si>
  <si>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</si>
  <si>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</si>
  <si>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</si>
  <si>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</si>
  <si>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</si>
  <si>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</si>
  <si>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</si>
  <si>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</si>
  <si>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</si>
  <si>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</si>
  <si>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</si>
  <si>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</si>
  <si>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</si>
  <si>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</si>
  <si>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</si>
  <si>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</si>
  <si>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</si>
  <si>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</si>
  <si>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</si>
  <si>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</si>
  <si>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</si>
  <si>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</si>
  <si>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</si>
  <si>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</si>
  <si>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</si>
  <si>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</si>
  <si>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</si>
  <si>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</si>
  <si>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</si>
  <si>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</si>
  <si>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</si>
  <si>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</si>
  <si>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</si>
  <si>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</si>
  <si>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</si>
  <si>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</si>
  <si>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</si>
  <si>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</si>
  <si>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</si>
  <si>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</si>
  <si>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</si>
  <si>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</si>
  <si>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</si>
  <si>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</si>
  <si>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</si>
  <si>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</si>
  <si>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</si>
  <si>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</si>
  <si>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</si>
  <si>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</si>
  <si>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</si>
  <si>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</si>
  <si>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</si>
  <si>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</si>
  <si>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</si>
  <si>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</si>
  <si>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</si>
  <si>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</si>
  <si>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</si>
  <si>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</si>
  <si>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</si>
  <si>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</si>
  <si>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</si>
  <si>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</si>
  <si>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</si>
  <si>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</si>
  <si>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</si>
  <si>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</si>
  <si>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</si>
  <si>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</si>
  <si>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</si>
  <si>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</si>
  <si>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</si>
  <si>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</si>
  <si>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</si>
  <si>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</si>
  <si>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</si>
  <si>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</si>
  <si>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</si>
  <si>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</si>
  <si>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</si>
  <si>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</si>
  <si>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</si>
  <si>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</si>
  <si>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</si>
  <si>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</si>
  <si>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</si>
  <si>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</si>
  <si>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</si>
  <si>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</si>
  <si>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</si>
  <si>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</si>
  <si>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</si>
  <si>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</si>
  <si>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</si>
  <si>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</si>
  <si>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</si>
  <si>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</si>
  <si>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</si>
  <si>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</si>
  <si>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</si>
  <si>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</si>
  <si>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</si>
  <si>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</si>
  <si>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</si>
  <si>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</si>
  <si>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</si>
  <si>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</si>
  <si>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</si>
  <si>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</si>
  <si>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</si>
  <si>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</si>
  <si>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</si>
  <si>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</si>
  <si>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</si>
  <si>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</si>
  <si>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</si>
  <si>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</si>
  <si>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</si>
  <si>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</si>
  <si>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</si>
  <si>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</si>
  <si>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</si>
  <si>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</si>
  <si>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</si>
  <si>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</si>
  <si>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</si>
  <si>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</si>
  <si>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</si>
  <si>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</si>
  <si>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</si>
  <si>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</si>
  <si>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</si>
  <si>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</si>
  <si>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</si>
  <si>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</si>
  <si>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</si>
  <si>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</si>
  <si>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</si>
  <si>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</si>
  <si>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</si>
  <si>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</si>
  <si>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</si>
  <si>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</si>
  <si>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</si>
  <si>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</si>
  <si>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</si>
  <si>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</si>
  <si>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</si>
  <si>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</si>
  <si>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</si>
  <si>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</si>
  <si>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</si>
  <si>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</si>
  <si>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</si>
  <si>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</si>
  <si>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</si>
  <si>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</si>
  <si>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</si>
  <si>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</si>
  <si>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</si>
  <si>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</si>
  <si>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</si>
  <si>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</si>
  <si>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</si>
  <si>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</si>
  <si>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</si>
  <si>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</si>
  <si>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</si>
  <si>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</si>
  <si>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</si>
  <si>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</si>
  <si>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</si>
  <si>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</si>
  <si>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</si>
  <si>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</si>
  <si>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</si>
  <si>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</si>
  <si>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</si>
  <si>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</si>
  <si>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</si>
  <si>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</si>
  <si>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</si>
  <si>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</si>
  <si>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</si>
  <si>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</si>
  <si>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</si>
  <si>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</si>
  <si>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</si>
  <si>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</si>
  <si>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</si>
  <si>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</si>
  <si>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</si>
  <si>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</si>
  <si>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</si>
  <si>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</si>
  <si>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</si>
  <si>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</si>
  <si>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</si>
  <si>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</si>
  <si>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</si>
  <si>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</si>
  <si>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</si>
  <si>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</si>
  <si>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</si>
  <si>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</si>
  <si>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</si>
  <si>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</si>
  <si>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</si>
  <si>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</si>
  <si>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</si>
  <si>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</si>
  <si>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</si>
  <si>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</si>
  <si>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</si>
  <si>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</si>
  <si>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</si>
  <si>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</si>
  <si>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</si>
  <si>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</si>
  <si>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</si>
  <si>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</si>
  <si>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</si>
  <si>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</si>
  <si>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</si>
  <si>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</si>
  <si>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</si>
  <si>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</si>
  <si>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</si>
  <si>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</si>
  <si>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</si>
  <si>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</si>
  <si>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</si>
  <si>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</si>
  <si>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</si>
  <si>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</si>
  <si>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</si>
  <si>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</si>
  <si>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</si>
  <si>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</si>
  <si>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</si>
  <si>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</si>
  <si>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</si>
  <si>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</si>
  <si>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</si>
  <si>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</si>
  <si>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</si>
  <si>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</si>
  <si>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</si>
  <si>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</si>
  <si>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</si>
  <si>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</si>
  <si>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</si>
  <si>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</si>
  <si>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</si>
  <si>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</si>
  <si>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</si>
  <si>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</si>
  <si>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</si>
  <si>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</si>
  <si>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</si>
  <si>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</si>
  <si>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</si>
  <si>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</si>
  <si>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</si>
  <si>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</si>
  <si>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</si>
  <si>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</si>
  <si>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</si>
  <si>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</si>
  <si>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</si>
  <si>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</si>
  <si>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</si>
  <si>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</si>
  <si>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</si>
  <si>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</si>
  <si>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</si>
  <si>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</si>
  <si>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</si>
  <si>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</si>
  <si>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</si>
  <si>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</si>
  <si>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</si>
  <si>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</si>
  <si>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</si>
  <si>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</si>
  <si>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</si>
  <si>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</si>
  <si>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</si>
  <si>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</si>
  <si>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</si>
  <si>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</si>
  <si>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</si>
  <si>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</si>
  <si>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</si>
  <si>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</si>
  <si>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</si>
  <si>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</si>
  <si>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</si>
  <si>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</si>
  <si>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</si>
  <si>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</si>
  <si>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</si>
  <si>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</si>
  <si>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</si>
  <si>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</si>
  <si>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</si>
  <si>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</si>
  <si>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</si>
  <si>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</si>
  <si>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</si>
  <si>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</si>
  <si>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</si>
  <si>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</si>
  <si>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</si>
  <si>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</si>
  <si>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</si>
  <si>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</si>
  <si>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</si>
  <si>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</si>
  <si>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</si>
  <si>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</si>
  <si>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</si>
  <si>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</si>
  <si>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</si>
  <si>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</si>
  <si>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</si>
  <si>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</si>
  <si>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</si>
  <si>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</si>
  <si>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</si>
  <si>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</si>
  <si>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</si>
  <si>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</si>
  <si>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</si>
  <si>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</si>
  <si>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</si>
  <si>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</si>
  <si>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</si>
  <si>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</si>
  <si>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</si>
  <si>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</si>
  <si>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</si>
  <si>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</si>
  <si>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</si>
  <si>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</si>
  <si>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</si>
  <si>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</si>
  <si>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</si>
  <si>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</si>
  <si>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</si>
  <si>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</si>
  <si>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</si>
  <si>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</si>
  <si>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</si>
  <si>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</si>
  <si>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</si>
  <si>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</si>
  <si>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</si>
  <si>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</si>
  <si>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</si>
  <si>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</si>
  <si>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</si>
  <si>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</si>
  <si>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</si>
  <si>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</si>
  <si>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</si>
  <si>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</si>
  <si>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</si>
  <si>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</si>
  <si>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</si>
  <si>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</si>
  <si>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</si>
  <si>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</si>
  <si>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</si>
  <si>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</si>
  <si>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</si>
  <si>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</si>
  <si>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</si>
  <si>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</si>
  <si>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</si>
  <si>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</si>
  <si>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</si>
  <si>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</si>
  <si>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</si>
  <si>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</si>
  <si>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</si>
  <si>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</si>
  <si>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</si>
  <si>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</si>
  <si>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</si>
  <si>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</si>
  <si>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</si>
  <si>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</si>
  <si>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</si>
  <si>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</si>
  <si>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</si>
  <si>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</si>
  <si>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</si>
  <si>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</si>
  <si>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</si>
  <si>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</si>
  <si>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</si>
  <si>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</si>
  <si>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</si>
  <si>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</si>
  <si>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</si>
  <si>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</si>
  <si>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</si>
  <si>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</si>
  <si>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</si>
  <si>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</si>
  <si>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</si>
  <si>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</si>
  <si>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</si>
  <si>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</si>
  <si>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</si>
  <si>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</si>
  <si>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</si>
  <si>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</si>
  <si>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</si>
  <si>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</si>
  <si>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</si>
  <si>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</si>
  <si>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</si>
  <si>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</si>
  <si>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</si>
  <si>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</si>
  <si>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</si>
  <si>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</si>
  <si>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</si>
  <si>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</si>
  <si>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</si>
  <si>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</si>
  <si>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</si>
  <si>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</si>
  <si>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</si>
  <si>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</si>
  <si>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</si>
  <si>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</si>
  <si>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</si>
  <si>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</si>
  <si>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</si>
  <si>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</si>
  <si>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</si>
  <si>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</si>
  <si>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</si>
  <si>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</si>
  <si>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</si>
  <si>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</si>
  <si>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</si>
  <si>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</si>
  <si>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</si>
  <si>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</si>
  <si>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</si>
  <si>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</si>
  <si>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</si>
  <si>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</si>
  <si>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</si>
  <si>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</si>
  <si>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</si>
  <si>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</si>
  <si>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</si>
  <si>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</si>
  <si>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</si>
  <si>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</si>
  <si>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</si>
  <si>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</si>
  <si>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</si>
  <si>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</si>
  <si>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</si>
  <si>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</si>
  <si>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</si>
  <si>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</si>
  <si>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</si>
  <si>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</si>
  <si>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</si>
  <si>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</si>
  <si>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</si>
  <si>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</si>
  <si>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</si>
  <si>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</si>
  <si>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</si>
  <si>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</si>
  <si>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</si>
  <si>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</si>
  <si>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</si>
  <si>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</si>
  <si>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</si>
  <si>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</si>
  <si>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</si>
  <si>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</si>
  <si>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</si>
  <si>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</si>
  <si>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</si>
  <si>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</si>
  <si>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</si>
  <si>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</si>
  <si>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</si>
  <si>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</si>
  <si>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</si>
  <si>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</si>
  <si>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</si>
  <si>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</si>
  <si>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</si>
  <si>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</si>
  <si>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</si>
  <si>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</si>
  <si>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</si>
  <si>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</si>
  <si>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</si>
  <si>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</si>
  <si>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</si>
  <si>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</si>
  <si>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</si>
  <si>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</si>
  <si>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</si>
  <si>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</si>
  <si>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</si>
  <si>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</si>
  <si>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</si>
  <si>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</si>
  <si>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</si>
  <si>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</si>
  <si>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</si>
  <si>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</si>
  <si>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</si>
  <si>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</si>
  <si>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</si>
  <si>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</si>
  <si>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</si>
  <si>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</si>
  <si>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</si>
  <si>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</si>
  <si>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</si>
  <si>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</si>
  <si>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</si>
  <si>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</si>
  <si>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</si>
  <si>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</si>
  <si>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</si>
  <si>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</si>
  <si>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</si>
  <si>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</si>
  <si>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</si>
  <si>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</si>
  <si>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</si>
  <si>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</si>
  <si>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</si>
  <si>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</si>
  <si>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</si>
  <si>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</si>
  <si>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</si>
  <si>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</si>
  <si>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</si>
  <si>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</si>
  <si>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</si>
  <si>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</si>
  <si>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</si>
  <si>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</si>
  <si>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</si>
  <si>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</si>
  <si>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</si>
  <si>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</si>
  <si>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</si>
  <si>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</si>
  <si>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</si>
  <si>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</si>
  <si>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</si>
  <si>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</si>
  <si>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</si>
  <si>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</si>
  <si>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</si>
  <si>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</si>
  <si>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</si>
  <si>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</si>
  <si>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</si>
  <si>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</si>
  <si>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</si>
  <si>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</si>
  <si>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</si>
  <si>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</si>
  <si>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</si>
  <si>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</si>
  <si>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</si>
  <si>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</si>
  <si>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</si>
  <si>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</si>
  <si>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</si>
  <si>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</si>
  <si>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</si>
  <si>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</si>
  <si>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</si>
  <si>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</si>
  <si>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</si>
  <si>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</si>
  <si>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</si>
  <si>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</si>
  <si>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</si>
  <si>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</si>
  <si>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</si>
  <si>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</si>
  <si>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</si>
  <si>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</si>
  <si>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</si>
  <si>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</si>
  <si>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</si>
  <si>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</si>
  <si>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</si>
  <si>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</si>
  <si>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</si>
  <si>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</si>
  <si>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</si>
  <si>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</si>
  <si>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</si>
  <si>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</si>
  <si>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</si>
  <si>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</si>
  <si>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</si>
  <si>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</si>
  <si>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</si>
  <si>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</si>
  <si>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</si>
  <si>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</si>
  <si>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</si>
  <si>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</si>
  <si>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</si>
  <si>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</si>
  <si>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</si>
  <si>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</si>
  <si>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</si>
  <si>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</si>
  <si>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</si>
  <si>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</si>
  <si>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</si>
  <si>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</si>
  <si>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</si>
  <si>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</si>
  <si>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</si>
  <si>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</si>
  <si>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</si>
  <si>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</si>
  <si>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</si>
  <si>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</si>
  <si>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</si>
  <si>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</si>
  <si>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</si>
  <si>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</si>
  <si>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</si>
  <si>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</si>
  <si>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</si>
  <si>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</si>
  <si>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</si>
  <si>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</si>
  <si>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</si>
  <si>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</si>
  <si>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</si>
  <si>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</si>
  <si>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</si>
  <si>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</si>
  <si>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</si>
  <si>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</si>
  <si>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</si>
  <si>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</si>
  <si>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</si>
  <si>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</si>
  <si>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</si>
  <si>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</si>
  <si>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</si>
  <si>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</si>
  <si>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</si>
  <si>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</si>
  <si>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</si>
  <si>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</si>
  <si>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</si>
  <si>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</si>
  <si>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</si>
  <si>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</si>
  <si>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</si>
  <si>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</si>
  <si>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</si>
  <si>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</si>
  <si>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</si>
  <si>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</si>
  <si>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</si>
  <si>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</si>
  <si>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</si>
  <si>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</si>
  <si>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</si>
  <si>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</si>
  <si>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</si>
  <si>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</si>
  <si>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</si>
  <si>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</si>
  <si>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</si>
  <si>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</si>
  <si>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</si>
  <si>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</si>
  <si>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</si>
  <si>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</si>
  <si>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</si>
  <si>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</si>
  <si>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</si>
  <si>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</si>
  <si>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</si>
  <si>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</si>
  <si>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</si>
  <si>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</si>
  <si>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</si>
  <si>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</si>
  <si>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</si>
  <si>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</si>
  <si>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</si>
  <si>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</si>
  <si>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</si>
  <si>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</si>
  <si>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</si>
  <si>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</si>
  <si>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</si>
  <si>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</si>
  <si>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</si>
  <si>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</si>
  <si>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</si>
  <si>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</si>
  <si>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</si>
  <si>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</si>
  <si>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</si>
  <si>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</si>
  <si>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</si>
  <si>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</si>
  <si>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</si>
  <si>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</si>
  <si>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</si>
  <si>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</si>
  <si>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</si>
  <si>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</si>
  <si>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</si>
  <si>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</si>
  <si>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</si>
  <si>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</si>
  <si>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</si>
  <si>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</si>
  <si>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</si>
  <si>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</si>
  <si>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</si>
  <si>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</si>
  <si>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</si>
  <si>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</si>
  <si>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</si>
  <si>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</si>
  <si>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</si>
  <si>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</si>
  <si>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</si>
  <si>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</si>
  <si>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</si>
  <si>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</si>
  <si>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</si>
  <si>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</si>
  <si>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</si>
  <si>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</si>
  <si>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</si>
  <si>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</si>
  <si>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</si>
  <si>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</si>
  <si>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</si>
  <si>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</si>
  <si>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</si>
  <si>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</si>
  <si>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</si>
  <si>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</si>
  <si>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</si>
  <si>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</si>
  <si>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</si>
  <si>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</si>
  <si>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</si>
  <si>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</si>
  <si>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</si>
  <si>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</si>
  <si>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</si>
  <si>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</si>
  <si>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</si>
  <si>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</si>
  <si>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</si>
  <si>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</si>
  <si>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</si>
  <si>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</si>
  <si>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</si>
  <si>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</si>
  <si>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</si>
  <si>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</si>
  <si>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</si>
  <si>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</si>
  <si>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</si>
  <si>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</si>
  <si>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</si>
  <si>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</si>
  <si>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</si>
  <si>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</si>
  <si>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</si>
  <si>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</si>
  <si>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</si>
  <si>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</si>
  <si>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</si>
  <si>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</si>
  <si>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</si>
  <si>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</si>
  <si>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</si>
  <si>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</si>
  <si>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</si>
  <si>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</si>
  <si>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</si>
  <si>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</si>
  <si>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</si>
  <si>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</si>
  <si>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</si>
  <si>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</si>
  <si>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</si>
  <si>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</si>
  <si>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</si>
  <si>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</si>
  <si>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</si>
  <si>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</si>
  <si>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</si>
  <si>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</si>
  <si>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</si>
  <si>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</si>
  <si>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</si>
  <si>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</si>
  <si>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</si>
  <si>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</si>
  <si>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</si>
  <si>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</si>
  <si>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</si>
  <si>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</si>
  <si>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</si>
  <si>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</si>
  <si>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</si>
  <si>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</si>
  <si>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</si>
  <si>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</si>
  <si>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</si>
  <si>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</si>
  <si>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</si>
  <si>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</si>
  <si>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</si>
  <si>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</si>
  <si>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</si>
  <si>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</si>
  <si>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</si>
  <si>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</si>
  <si>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</si>
  <si>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</si>
  <si>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</si>
  <si>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</si>
  <si>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</si>
  <si>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</si>
  <si>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</si>
  <si>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</si>
  <si>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</si>
  <si>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</si>
  <si>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</si>
  <si>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</si>
  <si>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</si>
  <si>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</si>
  <si>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</si>
  <si>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</si>
  <si>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</si>
  <si>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</si>
  <si>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</si>
  <si>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</si>
  <si>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</si>
  <si>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</si>
  <si>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</si>
  <si>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</si>
  <si>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</si>
  <si>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</si>
  <si>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</si>
  <si>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</si>
  <si>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</si>
  <si>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</si>
  <si>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</si>
  <si>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</si>
  <si>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</si>
  <si>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</si>
  <si>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</si>
  <si>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</si>
  <si>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</si>
  <si>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</si>
  <si>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</si>
  <si>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</si>
  <si>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</si>
  <si>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</si>
  <si>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</si>
  <si>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</si>
  <si>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</si>
  <si>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</si>
  <si>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</si>
  <si>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</si>
  <si>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</si>
  <si>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</si>
  <si>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</si>
  <si>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</si>
  <si>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</si>
  <si>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</si>
  <si>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</si>
  <si>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</si>
  <si>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</si>
  <si>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</si>
  <si>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</si>
  <si>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</si>
  <si>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</si>
  <si>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</si>
  <si>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</si>
  <si>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</si>
  <si>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</si>
  <si>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</si>
  <si>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</si>
  <si>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</si>
  <si>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</si>
  <si>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</si>
  <si>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</si>
  <si>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</si>
  <si>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</si>
  <si>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</si>
  <si>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</si>
  <si>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</si>
  <si>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</si>
  <si>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</si>
  <si>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</si>
  <si>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</si>
  <si>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</si>
  <si>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</si>
  <si>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</si>
  <si>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</si>
  <si>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</si>
  <si>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</si>
  <si>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</si>
  <si>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</si>
  <si>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</si>
  <si>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</si>
  <si>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</si>
  <si>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</si>
  <si>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</si>
  <si>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</si>
  <si>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</si>
  <si>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</si>
  <si>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</si>
  <si>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</si>
  <si>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</si>
  <si>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</si>
  <si>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</si>
  <si>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</si>
  <si>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</si>
  <si>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</si>
  <si>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</si>
  <si>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</si>
  <si>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</si>
  <si>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</si>
  <si>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</si>
  <si>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</si>
  <si>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</si>
  <si>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</si>
  <si>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</si>
  <si>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</si>
  <si>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</si>
  <si>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</si>
  <si>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</si>
  <si>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</si>
  <si>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</si>
  <si>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</si>
  <si>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</si>
  <si>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</si>
  <si>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</si>
  <si>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</si>
  <si>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</si>
  <si>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</si>
  <si>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</si>
  <si>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</si>
  <si>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</si>
  <si>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</si>
  <si>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</si>
  <si>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</si>
  <si>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</si>
  <si>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</si>
  <si>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</si>
  <si>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</si>
  <si>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</si>
  <si>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</si>
  <si>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</si>
  <si>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</si>
  <si>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</si>
  <si>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</si>
  <si>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</si>
  <si>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</si>
  <si>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</si>
  <si>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</si>
  <si>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</si>
  <si>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</si>
  <si>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</si>
  <si>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</si>
  <si>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</si>
  <si>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</si>
  <si>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</si>
  <si>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</si>
  <si>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</si>
  <si>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</si>
  <si>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</si>
  <si>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</si>
  <si>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</si>
  <si>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</si>
  <si>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</si>
  <si>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</si>
  <si>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</si>
  <si>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</si>
  <si>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</si>
  <si>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</si>
  <si>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</si>
  <si>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</si>
  <si>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</si>
  <si>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</si>
  <si>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</si>
  <si>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</si>
  <si>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</si>
  <si>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</si>
  <si>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</si>
  <si>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</si>
  <si>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</si>
  <si>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</si>
  <si>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</si>
  <si>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</si>
  <si>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</si>
  <si>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</si>
  <si>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</si>
  <si>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</si>
  <si>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</si>
  <si>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</si>
  <si>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</si>
  <si>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</si>
  <si>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</si>
  <si>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</si>
  <si>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</si>
  <si>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</si>
  <si>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</si>
  <si>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</si>
  <si>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</si>
  <si>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</si>
  <si>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</si>
  <si>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</si>
  <si>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</si>
  <si>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</si>
  <si>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</si>
  <si>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</si>
  <si>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</si>
  <si>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</si>
  <si>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</si>
  <si>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</si>
  <si>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</si>
  <si>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</si>
  <si>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</si>
  <si>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</si>
  <si>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</si>
  <si>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</si>
  <si>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</si>
  <si>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</si>
  <si>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</si>
  <si>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</si>
  <si>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</si>
  <si>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</si>
  <si>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</si>
  <si>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</si>
  <si>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</si>
  <si>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</si>
  <si>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</si>
  <si>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</si>
  <si>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</si>
  <si>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</si>
  <si>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</si>
  <si>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</si>
  <si>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</si>
  <si>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</si>
  <si>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</si>
  <si>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</si>
  <si>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</si>
  <si>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</si>
  <si>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</si>
  <si>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</si>
  <si>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</si>
  <si>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</si>
  <si>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</si>
  <si>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</si>
  <si>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</si>
  <si>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</si>
  <si>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</si>
  <si>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</si>
  <si>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</si>
  <si>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</si>
  <si>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</si>
  <si>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</si>
  <si>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</si>
  <si>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</si>
  <si>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</si>
  <si>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</si>
  <si>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</si>
  <si>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</si>
  <si>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</si>
  <si>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</si>
  <si>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</si>
  <si>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</si>
  <si>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</si>
  <si>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</si>
  <si>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</si>
  <si>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</si>
  <si>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</si>
  <si>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</si>
  <si>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</si>
  <si>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</si>
  <si>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</si>
  <si>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</si>
  <si>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</si>
  <si>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</si>
  <si>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</si>
  <si>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</si>
  <si>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</si>
  <si>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</si>
  <si>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</si>
  <si>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</si>
  <si>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</si>
  <si>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</si>
  <si>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</si>
  <si>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</si>
  <si>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</si>
  <si>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</si>
  <si>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</si>
  <si>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</si>
  <si>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</si>
  <si>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</si>
  <si>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</si>
  <si>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</si>
  <si>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</si>
  <si>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</si>
  <si>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</si>
  <si>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</si>
  <si>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</si>
  <si>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</si>
  <si>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</si>
  <si>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</si>
  <si>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</si>
  <si>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</si>
  <si>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</si>
  <si>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</si>
  <si>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</si>
  <si>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</si>
  <si>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</si>
  <si>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</si>
  <si>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</si>
  <si>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</si>
  <si>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</si>
  <si>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</si>
  <si>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</si>
  <si>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</si>
  <si>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</si>
  <si>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</si>
  <si>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</si>
  <si>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</si>
  <si>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</si>
  <si>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</si>
  <si>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</si>
  <si>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</si>
  <si>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</si>
  <si>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</si>
  <si>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</si>
  <si>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</si>
  <si>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</si>
  <si>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</si>
  <si>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</si>
  <si>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</si>
  <si>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</si>
  <si>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</si>
  <si>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</si>
  <si>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</si>
  <si>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</si>
  <si>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</si>
  <si>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</si>
  <si>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</si>
  <si>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</si>
  <si>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</si>
  <si>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</si>
  <si>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</si>
  <si>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</si>
  <si>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</si>
  <si>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</si>
  <si>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</si>
  <si>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</si>
  <si>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</si>
  <si>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</si>
  <si>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</si>
  <si>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</si>
  <si>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</si>
  <si>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</si>
  <si>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</si>
  <si>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</si>
  <si>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</si>
  <si>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</si>
  <si>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</si>
  <si>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</si>
  <si>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</si>
  <si>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</si>
  <si>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</si>
  <si>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</si>
  <si>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</si>
  <si>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</si>
  <si>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</si>
  <si>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</si>
  <si>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</si>
  <si>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</si>
  <si>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</si>
  <si>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</si>
  <si>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</si>
  <si>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</si>
  <si>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</si>
  <si>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</si>
  <si>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</si>
  <si>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</si>
  <si>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</si>
  <si>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</si>
  <si>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</si>
  <si>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</si>
  <si>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</si>
  <si>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</si>
  <si>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</si>
  <si>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</si>
  <si>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</si>
  <si>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</si>
  <si>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</si>
  <si>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</si>
  <si>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</si>
  <si>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</si>
  <si>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</si>
  <si>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</si>
  <si>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</si>
  <si>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</si>
  <si>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</si>
  <si>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</si>
  <si>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</si>
  <si>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</si>
  <si>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</si>
  <si>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</si>
  <si>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</si>
  <si>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</si>
  <si>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</si>
  <si>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</si>
  <si>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</si>
  <si>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</si>
  <si>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</si>
  <si>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</si>
  <si>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</si>
  <si>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</si>
  <si>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</si>
  <si>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</si>
  <si>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</si>
  <si>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</si>
  <si>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</si>
  <si>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</si>
  <si>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</si>
  <si>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</si>
  <si>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</si>
  <si>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</si>
  <si>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</si>
  <si>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</si>
  <si>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</si>
  <si>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</si>
  <si>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</si>
  <si>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</si>
  <si>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</si>
  <si>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</si>
  <si>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</si>
  <si>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</si>
  <si>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</si>
  <si>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</si>
  <si>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</si>
  <si>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</si>
  <si>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</si>
  <si>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</si>
  <si>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</si>
  <si>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</si>
  <si>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</si>
  <si>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</si>
  <si>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</si>
  <si>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</si>
  <si>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</si>
  <si>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</si>
  <si>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</si>
  <si>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</si>
  <si>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</si>
  <si>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</si>
  <si>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</si>
  <si>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</si>
  <si>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</si>
  <si>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</si>
  <si>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</si>
  <si>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</si>
  <si>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</si>
  <si>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</si>
  <si>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</si>
  <si>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</si>
  <si>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</si>
  <si>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</si>
  <si>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</si>
  <si>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</si>
  <si>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</si>
  <si>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</si>
  <si>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</si>
  <si>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</si>
  <si>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</si>
  <si>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</si>
  <si>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</si>
  <si>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</si>
  <si>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</si>
  <si>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</si>
  <si>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</si>
  <si>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</si>
  <si>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</si>
  <si>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</si>
  <si>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</si>
  <si>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</si>
  <si>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</si>
  <si>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</si>
  <si>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</si>
  <si>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</si>
  <si>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</si>
  <si>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</si>
  <si>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</si>
  <si>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</si>
  <si>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</si>
  <si>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</si>
  <si>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</si>
  <si>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</si>
  <si>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</si>
  <si>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</si>
  <si>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</si>
  <si>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</si>
  <si>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</si>
  <si>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</si>
  <si>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</si>
  <si>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</si>
  <si>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</si>
  <si>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</si>
  <si>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</si>
  <si>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</si>
  <si>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</si>
  <si>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</si>
  <si>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</si>
  <si>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</si>
  <si>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</si>
  <si>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</si>
  <si>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</si>
  <si>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</si>
  <si>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</si>
  <si>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</si>
  <si>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</si>
  <si>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</si>
  <si>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</si>
  <si>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</si>
  <si>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</si>
  <si>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</si>
  <si>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</si>
  <si>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</si>
  <si>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</si>
  <si>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</si>
  <si>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</si>
  <si>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</si>
  <si>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</si>
  <si>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</si>
  <si>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</si>
  <si>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</si>
  <si>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</si>
  <si>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</si>
  <si>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</si>
  <si>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</si>
  <si>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</si>
  <si>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</si>
  <si>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</si>
  <si>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</si>
  <si>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</si>
  <si>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</si>
  <si>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</si>
  <si>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</si>
  <si>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</si>
  <si>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</si>
  <si>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</si>
  <si>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</si>
  <si>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</si>
  <si>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</si>
  <si>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</si>
  <si>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</si>
  <si>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</si>
  <si>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</si>
  <si>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</si>
  <si>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</si>
  <si>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</si>
  <si>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</si>
  <si>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</si>
  <si>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</si>
  <si>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</si>
  <si>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</si>
  <si>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</si>
  <si>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</si>
  <si>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</si>
  <si>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</si>
  <si>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</si>
  <si>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</si>
  <si>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</si>
  <si>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</si>
  <si>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</si>
  <si>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</si>
  <si>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</si>
  <si>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</si>
  <si>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</si>
  <si>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</si>
  <si>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</si>
  <si>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</si>
  <si>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</si>
  <si>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</si>
  <si>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</si>
  <si>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</si>
  <si>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</si>
  <si>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</si>
  <si>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</si>
  <si>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</si>
  <si>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</si>
  <si>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</si>
  <si>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</si>
  <si>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</si>
  <si>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</si>
  <si>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</si>
  <si>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</si>
  <si>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</si>
  <si>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</si>
  <si>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</si>
  <si>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</si>
  <si>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</si>
  <si>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</si>
  <si>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</si>
  <si>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</si>
  <si>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</si>
  <si>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</si>
  <si>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</si>
  <si>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</si>
  <si>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</si>
  <si>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</si>
  <si>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</si>
  <si>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</si>
  <si>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</si>
  <si>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</si>
  <si>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</si>
  <si>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</si>
  <si>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</si>
  <si>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</si>
  <si>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</si>
  <si>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</si>
  <si>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</si>
  <si>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</si>
  <si>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</si>
  <si>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</si>
  <si>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</si>
  <si>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</si>
  <si>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</si>
  <si>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</si>
  <si>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</si>
  <si>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</si>
  <si>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</si>
  <si>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</si>
  <si>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</si>
  <si>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</si>
  <si>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</si>
  <si>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</si>
  <si>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</si>
  <si>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</si>
  <si>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</si>
  <si>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</si>
  <si>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</si>
  <si>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</si>
  <si>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</si>
  <si>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</si>
  <si>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</si>
  <si>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</si>
  <si>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</si>
  <si>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</si>
  <si>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</si>
  <si>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</si>
  <si>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</si>
  <si>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</si>
  <si>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</si>
  <si>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</si>
  <si>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</si>
  <si>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</si>
  <si>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</si>
  <si>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</si>
  <si>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</si>
  <si>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</si>
  <si>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</si>
  <si>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</si>
  <si>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</si>
  <si>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</si>
  <si>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</si>
  <si>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</si>
  <si>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</si>
  <si>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</si>
  <si>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</si>
  <si>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</si>
  <si>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</si>
  <si>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</si>
  <si>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</si>
  <si>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</si>
  <si>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</si>
  <si>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</si>
  <si>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</si>
  <si>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</si>
  <si>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</si>
  <si>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</si>
  <si>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</si>
  <si>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</si>
  <si>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</si>
  <si>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</si>
  <si>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</si>
  <si>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</si>
  <si>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</si>
  <si>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</si>
  <si>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</si>
  <si>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</si>
  <si>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</si>
  <si>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</si>
  <si>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</si>
  <si>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</si>
  <si>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</si>
  <si>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</si>
  <si>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</si>
  <si>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</si>
  <si>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</si>
  <si>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</si>
  <si>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</si>
  <si>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</si>
  <si>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</si>
  <si>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</si>
  <si>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</si>
  <si>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</si>
  <si>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</si>
  <si>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</si>
  <si>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</si>
  <si>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</si>
  <si>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</si>
  <si>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</si>
  <si>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</si>
  <si>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</si>
  <si>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</si>
  <si>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</si>
  <si>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</si>
  <si>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</si>
  <si>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</si>
  <si>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</si>
  <si>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</si>
  <si>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</si>
  <si>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</si>
  <si>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</si>
  <si>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</si>
  <si>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</si>
  <si>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</si>
  <si>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</si>
  <si>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</si>
  <si>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</si>
  <si>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</si>
  <si>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</si>
  <si>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</si>
  <si>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</si>
  <si>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</si>
  <si>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</si>
  <si>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</si>
  <si>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</si>
  <si>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</si>
  <si>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</si>
  <si>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</si>
  <si>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</si>
  <si>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</si>
  <si>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</si>
  <si>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</si>
  <si>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</si>
  <si>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</si>
  <si>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</si>
  <si>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</si>
  <si>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</si>
  <si>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</si>
  <si>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</si>
  <si>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</si>
  <si>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</si>
  <si>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</si>
  <si>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</si>
  <si>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</si>
  <si>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</si>
  <si>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</si>
  <si>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</si>
  <si>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</si>
  <si>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</si>
  <si>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</si>
  <si>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</si>
  <si>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</si>
  <si>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</si>
  <si>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</si>
  <si>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</si>
  <si>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</si>
  <si>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</si>
  <si>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</si>
  <si>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</si>
  <si>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</si>
  <si>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</si>
  <si>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</si>
  <si>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</si>
  <si>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</si>
  <si>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</si>
  <si>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</si>
  <si>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</si>
  <si>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</si>
  <si>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</si>
  <si>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</si>
  <si>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</si>
  <si>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</si>
  <si>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</si>
  <si>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</si>
  <si>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</si>
  <si>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</si>
  <si>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</si>
  <si>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</si>
  <si>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</si>
  <si>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</si>
  <si>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</si>
  <si>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</si>
  <si>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</si>
  <si>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</si>
  <si>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</si>
  <si>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</si>
  <si>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</si>
  <si>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</si>
  <si>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</si>
  <si>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</si>
  <si>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</si>
  <si>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</si>
  <si>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</si>
  <si>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</si>
  <si>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</si>
  <si>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</si>
  <si>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</si>
  <si>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</si>
  <si>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</si>
  <si>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</si>
  <si>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</si>
  <si>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</si>
  <si>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</si>
  <si>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</si>
  <si>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</si>
  <si>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</si>
  <si>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</si>
  <si>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</si>
  <si>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</si>
  <si>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</si>
  <si>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</si>
  <si>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</si>
  <si>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</si>
  <si>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</si>
  <si>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</si>
  <si>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</si>
  <si>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</si>
  <si>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</si>
  <si>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</si>
  <si>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</si>
  <si>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</si>
  <si>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</si>
  <si>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</si>
  <si>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</si>
  <si>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</si>
  <si>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</si>
  <si>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</si>
  <si>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</si>
  <si>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</si>
  <si>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</si>
  <si>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</si>
  <si>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</si>
  <si>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</si>
  <si>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</si>
  <si>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</si>
  <si>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</si>
  <si>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</si>
  <si>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</si>
  <si>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</si>
  <si>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</si>
  <si>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</si>
  <si>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</si>
  <si>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</si>
  <si>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</si>
  <si>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</si>
  <si>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</si>
  <si>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</si>
  <si>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</si>
  <si>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</si>
  <si>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</si>
  <si>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</si>
  <si>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</si>
  <si>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</si>
  <si>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</si>
  <si>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</si>
  <si>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</si>
  <si>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</si>
  <si>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</si>
  <si>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</si>
  <si>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</si>
  <si>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</si>
  <si>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</si>
  <si>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</si>
  <si>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</si>
  <si>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</si>
  <si>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</si>
  <si>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</si>
  <si>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</si>
  <si>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</si>
  <si>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</si>
  <si>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</si>
  <si>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</si>
  <si>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</si>
  <si>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</si>
  <si>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</si>
  <si>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</si>
  <si>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</si>
  <si>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</si>
  <si>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</si>
  <si>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</si>
  <si>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</si>
  <si>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</si>
  <si>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</si>
  <si>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</si>
  <si>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</si>
  <si>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</si>
  <si>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</si>
  <si>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</si>
  <si>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</si>
  <si>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</si>
  <si>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</si>
  <si>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</si>
  <si>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</si>
  <si>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</si>
  <si>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</si>
  <si>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</si>
  <si>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</si>
  <si>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</si>
  <si>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</si>
  <si>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</si>
  <si>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</si>
  <si>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</si>
  <si>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</si>
  <si>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</si>
  <si>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</si>
  <si>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</si>
  <si>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</si>
  <si>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</si>
  <si>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</si>
  <si>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</si>
  <si>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</si>
  <si>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</si>
  <si>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</si>
  <si>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</si>
  <si>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</si>
  <si>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</si>
  <si>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</si>
  <si>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</si>
  <si>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</si>
  <si>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</si>
  <si>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</si>
  <si>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</si>
  <si>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</si>
  <si>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</si>
  <si>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</si>
  <si>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</si>
  <si>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</si>
  <si>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</si>
  <si>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</si>
  <si>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</si>
  <si>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</si>
  <si>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</si>
  <si>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</si>
  <si>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</si>
  <si>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</si>
  <si>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</si>
  <si>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</si>
  <si>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</si>
  <si>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</si>
  <si>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</si>
  <si>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</si>
  <si>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</si>
  <si>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</si>
  <si>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</si>
  <si>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</si>
  <si>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</si>
  <si>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</si>
  <si>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</si>
  <si>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</si>
  <si>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</si>
  <si>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</si>
  <si>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</si>
  <si>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</si>
  <si>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</si>
  <si>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</si>
  <si>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</si>
  <si>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</si>
  <si>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</si>
  <si>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</si>
  <si>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</si>
  <si>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</si>
  <si>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</si>
  <si>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</si>
  <si>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</si>
  <si>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</si>
  <si>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</si>
  <si>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</si>
  <si>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</si>
  <si>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</si>
  <si>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</si>
  <si>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</si>
  <si>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</si>
  <si>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</si>
  <si>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</si>
  <si>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</si>
  <si>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</si>
  <si>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</si>
  <si>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</si>
  <si>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</si>
  <si>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</si>
  <si>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</si>
  <si>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</si>
  <si>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</si>
  <si>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</si>
  <si>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</si>
  <si>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</si>
  <si>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</si>
  <si>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</si>
  <si>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</si>
  <si>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</si>
  <si>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</si>
  <si>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</si>
  <si>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</si>
  <si>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</si>
  <si>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</si>
  <si>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</si>
  <si>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</si>
  <si>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</si>
  <si>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</si>
  <si>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</si>
  <si>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</si>
  <si>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</si>
  <si>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</si>
  <si>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</si>
  <si>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</si>
  <si>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</si>
  <si>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</si>
  <si>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</si>
  <si>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</si>
  <si>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</si>
  <si>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</si>
  <si>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</si>
  <si>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</si>
  <si>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</si>
  <si>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</si>
  <si>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</si>
  <si>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</si>
  <si>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</si>
  <si>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</si>
  <si>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</si>
  <si>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</si>
  <si>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</si>
  <si>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</si>
  <si>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</si>
  <si>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</si>
  <si>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</si>
  <si>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</si>
  <si>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</si>
  <si>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</si>
  <si>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</si>
  <si>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</si>
  <si>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</si>
  <si>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</si>
  <si>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</si>
  <si>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</si>
  <si>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</si>
  <si>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</si>
  <si>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</si>
  <si>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</si>
  <si>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</si>
  <si>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</si>
  <si>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</si>
  <si>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</si>
  <si>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</si>
  <si>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</si>
  <si>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</si>
  <si>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</si>
  <si>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</si>
  <si>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</si>
  <si>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</si>
  <si>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</si>
  <si>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</si>
  <si>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</si>
  <si>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</si>
  <si>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</si>
  <si>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</si>
  <si>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</si>
  <si>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</si>
  <si>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</si>
  <si>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</si>
  <si>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</si>
  <si>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</si>
  <si>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</si>
  <si>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</si>
  <si>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</si>
  <si>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</si>
  <si>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</si>
  <si>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</si>
  <si>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</si>
  <si>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</si>
  <si>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</si>
  <si>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</si>
  <si>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</si>
  <si>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</si>
  <si>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</si>
  <si>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</si>
  <si>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</si>
  <si>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</si>
  <si>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</si>
  <si>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</si>
  <si>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</si>
  <si>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</si>
  <si>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</si>
  <si>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</si>
  <si>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</si>
  <si>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</si>
  <si>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</si>
  <si>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</si>
  <si>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</si>
  <si>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</si>
  <si>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</si>
  <si>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</si>
  <si>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</si>
  <si>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</si>
  <si>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</si>
  <si>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</si>
  <si>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</si>
  <si>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</si>
  <si>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</si>
  <si>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</si>
  <si>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</si>
  <si>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</si>
  <si>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</si>
  <si>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</si>
  <si>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</si>
  <si>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</si>
  <si>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</si>
  <si>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</si>
  <si>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</si>
  <si>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</si>
  <si>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</si>
  <si>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</si>
  <si>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</si>
  <si>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</si>
  <si>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</si>
  <si>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</si>
  <si>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</si>
  <si>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</si>
  <si>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</si>
  <si>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</si>
  <si>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</si>
  <si>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</si>
  <si>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</si>
  <si>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</si>
  <si>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</si>
  <si>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</si>
  <si>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</si>
  <si>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</si>
  <si>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</si>
  <si>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</si>
  <si>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</si>
  <si>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</si>
  <si>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</si>
  <si>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</si>
  <si>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</si>
  <si>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</si>
  <si>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</si>
  <si>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</si>
  <si>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</si>
  <si>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</si>
  <si>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</si>
  <si>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</si>
  <si>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</si>
  <si>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</si>
  <si>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</si>
  <si>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</si>
  <si>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</si>
  <si>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</si>
  <si>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</si>
  <si>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</si>
  <si>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</si>
  <si>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</si>
  <si>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</si>
  <si>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</si>
  <si>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</si>
  <si>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</si>
  <si>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</si>
  <si>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</si>
  <si>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</si>
  <si>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</si>
  <si>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</si>
  <si>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</si>
  <si>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</si>
  <si>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</si>
  <si>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</si>
  <si>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</si>
  <si>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</si>
  <si>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</si>
  <si>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</si>
  <si>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</si>
  <si>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</si>
  <si>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</si>
  <si>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</si>
  <si>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</si>
  <si>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</si>
  <si>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</si>
  <si>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</si>
  <si>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</si>
  <si>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</si>
  <si>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</si>
  <si>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</si>
  <si>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</si>
  <si>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</si>
  <si>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</si>
  <si>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</si>
  <si>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</si>
  <si>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</si>
  <si>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</si>
  <si>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</si>
  <si>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</si>
  <si>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</si>
  <si>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</si>
  <si>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</si>
  <si>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</si>
  <si>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</si>
  <si>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</si>
  <si>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</si>
  <si>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</si>
  <si>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</si>
  <si>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</si>
  <si>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</si>
  <si>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</si>
  <si>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</si>
  <si>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</si>
  <si>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</si>
  <si>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</si>
  <si>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</si>
  <si>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</si>
  <si>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</si>
  <si>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</si>
  <si>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</si>
  <si>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</si>
  <si>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</si>
  <si>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</si>
  <si>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</si>
  <si>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</si>
  <si>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</si>
  <si>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</si>
  <si>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</si>
  <si>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</si>
  <si>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</si>
  <si>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</si>
  <si>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</si>
  <si>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</si>
  <si>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</si>
  <si>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</si>
  <si>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</si>
  <si>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</si>
  <si>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</si>
  <si>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</si>
  <si>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</si>
  <si>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</si>
  <si>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</si>
  <si>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</si>
  <si>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</si>
  <si>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</si>
  <si>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</si>
  <si>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</si>
  <si>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</si>
  <si>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</si>
  <si>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</si>
  <si>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</si>
  <si>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</si>
  <si>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</si>
  <si>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</si>
  <si>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</si>
  <si>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</si>
  <si>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</si>
  <si>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</si>
  <si>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</si>
  <si>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</si>
  <si>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</si>
  <si>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</si>
  <si>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</si>
  <si>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</si>
  <si>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</si>
  <si>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</si>
  <si>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</si>
  <si>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</si>
  <si>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</si>
  <si>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</si>
  <si>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</si>
  <si>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</si>
  <si>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</si>
  <si>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</si>
  <si>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</si>
  <si>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</si>
  <si>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</si>
  <si>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</si>
  <si>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</si>
  <si>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</si>
  <si>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</si>
  <si>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</si>
  <si>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</si>
  <si>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</si>
  <si>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</si>
  <si>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</si>
  <si>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</si>
  <si>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</si>
  <si>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</si>
  <si>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</si>
  <si>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</si>
  <si>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</si>
  <si>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</si>
  <si>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</si>
  <si>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</si>
  <si>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</si>
  <si>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</si>
  <si>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</si>
  <si>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</si>
  <si>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</si>
  <si>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</si>
  <si>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</si>
  <si>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</si>
  <si>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</si>
  <si>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</si>
  <si>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</si>
  <si>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</si>
  <si>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</si>
  <si>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</si>
  <si>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</si>
  <si>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</si>
  <si>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</si>
  <si>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</si>
  <si>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</si>
  <si>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</si>
  <si>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</si>
  <si>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</si>
  <si>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</si>
  <si>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</si>
  <si>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</si>
  <si>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</si>
  <si>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</si>
  <si>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</si>
  <si>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</si>
  <si>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</si>
  <si>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</si>
  <si>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</si>
  <si>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</si>
  <si>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</si>
  <si>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</si>
  <si>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</si>
  <si>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</si>
  <si>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</si>
  <si>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</si>
  <si>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</si>
  <si>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</si>
  <si>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</si>
  <si>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</si>
  <si>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</si>
  <si>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</si>
  <si>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</si>
  <si>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</si>
  <si>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</si>
  <si>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</si>
  <si>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</si>
  <si>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</si>
  <si>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</si>
  <si>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</si>
  <si>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</si>
  <si>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</si>
  <si>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</si>
  <si>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</si>
  <si>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</si>
  <si>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</si>
  <si>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</si>
  <si>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</si>
  <si>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</si>
  <si>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</si>
  <si>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</si>
  <si>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</si>
  <si>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</si>
  <si>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</si>
  <si>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</si>
  <si>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</si>
  <si>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</si>
  <si>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</si>
  <si>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</si>
  <si>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</si>
  <si>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</si>
  <si>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</si>
  <si>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</si>
  <si>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</si>
  <si>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</si>
  <si>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</si>
  <si>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</si>
  <si>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</si>
  <si>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</si>
  <si>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</si>
  <si>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</si>
  <si>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</si>
  <si>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</si>
  <si>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</si>
  <si>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</si>
  <si>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</si>
  <si>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</si>
  <si>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</si>
  <si>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</si>
  <si>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</si>
  <si>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</si>
  <si>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</si>
  <si>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</si>
  <si>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</si>
  <si>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</si>
  <si>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</si>
  <si>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</si>
  <si>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</si>
  <si>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</si>
  <si>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</si>
  <si>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</si>
  <si>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</si>
  <si>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</si>
  <si>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</si>
  <si>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</si>
  <si>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</si>
  <si>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</si>
  <si>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</si>
  <si>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</si>
  <si>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</si>
  <si>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</si>
  <si>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</si>
  <si>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</si>
  <si>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</si>
  <si>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</si>
  <si>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</si>
  <si>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</si>
  <si>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</si>
  <si>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</si>
  <si>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</si>
  <si>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</si>
  <si>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</si>
  <si>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</si>
  <si>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</si>
  <si>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</si>
  <si>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</si>
  <si>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</si>
  <si>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</si>
  <si>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</si>
  <si>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</si>
  <si>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</si>
  <si>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</si>
  <si>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</si>
  <si>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</si>
  <si>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</si>
  <si>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</si>
  <si>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</si>
  <si>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</si>
  <si>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</si>
  <si>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</si>
  <si>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</si>
  <si>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</si>
  <si>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</si>
  <si>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</si>
  <si>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</si>
  <si>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</si>
  <si>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</si>
  <si>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</si>
  <si>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</si>
  <si>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</si>
  <si>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</si>
  <si>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</si>
  <si>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</si>
  <si>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</si>
  <si>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</si>
  <si>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</si>
  <si>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</si>
  <si>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</si>
  <si>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</si>
  <si>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</si>
  <si>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</si>
  <si>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</si>
  <si>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</si>
  <si>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</si>
  <si>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</si>
  <si>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</si>
  <si>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</si>
  <si>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</si>
  <si>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</si>
  <si>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</si>
  <si>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</si>
  <si>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</si>
  <si>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</si>
  <si>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</si>
  <si>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</si>
  <si>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</si>
  <si>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</si>
  <si>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</si>
  <si>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</si>
  <si>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</si>
  <si>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</si>
  <si>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</si>
  <si>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</si>
  <si>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</si>
  <si>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</si>
  <si>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</si>
  <si>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</si>
  <si>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</si>
  <si>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</si>
  <si>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</si>
  <si>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</si>
  <si>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</si>
  <si>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</si>
  <si>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</si>
  <si>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</si>
  <si>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</si>
  <si>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</si>
  <si>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</si>
  <si>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</si>
  <si>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</si>
  <si>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</si>
  <si>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</si>
  <si>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</si>
  <si>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</si>
  <si>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</si>
  <si>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</si>
  <si>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</si>
  <si>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</si>
  <si>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</si>
  <si>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</si>
  <si>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</si>
  <si>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</si>
  <si>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</si>
  <si>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</si>
  <si>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</si>
  <si>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</si>
  <si>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</si>
  <si>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</si>
  <si>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</si>
  <si>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</si>
  <si>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</si>
  <si>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</si>
  <si>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</si>
  <si>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</si>
  <si>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</si>
  <si>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</si>
  <si>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</si>
  <si>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</si>
  <si>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</si>
  <si>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</si>
  <si>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</si>
  <si>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</si>
  <si>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</si>
  <si>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</si>
  <si>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</si>
  <si>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</si>
  <si>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</si>
  <si>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</si>
  <si>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</si>
  <si>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</si>
  <si>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</si>
  <si>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</si>
  <si>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</si>
  <si>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</si>
  <si>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</si>
  <si>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</si>
  <si>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</si>
  <si>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</si>
  <si>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</si>
  <si>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</si>
  <si>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</si>
  <si>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</si>
  <si>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</si>
  <si>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</si>
  <si>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</si>
  <si>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</si>
  <si>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</si>
  <si>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</si>
  <si>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</si>
  <si>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</si>
  <si>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</si>
  <si>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</si>
  <si>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</si>
  <si>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</si>
  <si>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</si>
  <si>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</si>
  <si>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</si>
  <si>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</si>
  <si>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</si>
  <si>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</si>
  <si>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</si>
  <si>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</si>
  <si>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</si>
  <si>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</si>
  <si>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</si>
  <si>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</si>
  <si>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</si>
  <si>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</si>
  <si>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</si>
  <si>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</si>
  <si>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</si>
  <si>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</si>
  <si>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</si>
  <si>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</si>
  <si>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</si>
  <si>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</si>
  <si>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</si>
  <si>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</si>
  <si>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</si>
  <si>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</si>
  <si>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</si>
  <si>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</si>
  <si>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</si>
  <si>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</si>
  <si>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</si>
  <si>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</si>
  <si>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</si>
  <si>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</si>
  <si>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</si>
  <si>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</si>
  <si>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</si>
  <si>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</si>
  <si>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</si>
  <si>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</si>
  <si>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</si>
  <si>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</si>
  <si>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</si>
  <si>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</si>
  <si>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</si>
  <si>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</si>
  <si>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</si>
  <si>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</si>
  <si>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</si>
  <si>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</si>
  <si>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</si>
  <si>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</si>
  <si>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</si>
  <si>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</si>
  <si>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</si>
  <si>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</si>
  <si>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</si>
  <si>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</si>
  <si>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</si>
  <si>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</si>
  <si>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</si>
  <si>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</si>
  <si>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</si>
  <si>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</si>
  <si>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</si>
  <si>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</si>
  <si>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</si>
  <si>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</si>
  <si>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</si>
  <si>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</si>
  <si>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</si>
  <si>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</si>
  <si>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</si>
  <si>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</si>
  <si>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</si>
  <si>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</si>
  <si>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</si>
  <si>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</si>
  <si>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</si>
  <si>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</si>
  <si>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</si>
  <si>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</si>
  <si>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</si>
  <si>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</si>
  <si>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</si>
  <si>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</si>
  <si>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</si>
  <si>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</si>
  <si>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</si>
  <si>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</si>
  <si>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</si>
  <si>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</si>
  <si>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</si>
  <si>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</si>
  <si>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</si>
  <si>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</si>
  <si>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</si>
  <si>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</si>
  <si>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</si>
  <si>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</si>
  <si>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</si>
  <si>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</si>
  <si>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</si>
  <si>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</si>
  <si>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</si>
  <si>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</si>
  <si>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</si>
  <si>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</si>
  <si>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</si>
  <si>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</si>
  <si>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</si>
  <si>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</si>
  <si>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</si>
  <si>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</si>
  <si>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</si>
  <si>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</si>
  <si>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</si>
  <si>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</si>
  <si>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</si>
  <si>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</si>
  <si>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</si>
  <si>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</si>
  <si>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</si>
  <si>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</si>
  <si>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</si>
  <si>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</si>
  <si>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</si>
  <si>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</si>
  <si>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</si>
  <si>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</si>
  <si>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</si>
  <si>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</si>
  <si>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</si>
  <si>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</si>
  <si>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</si>
  <si>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</si>
  <si>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</si>
  <si>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</si>
  <si>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</si>
  <si>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</si>
  <si>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</si>
  <si>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</si>
  <si>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</si>
  <si>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</si>
  <si>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</si>
  <si>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</si>
  <si>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</si>
  <si>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</si>
  <si>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</si>
  <si>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</si>
  <si>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</si>
  <si>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</si>
  <si>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</si>
  <si>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</si>
  <si>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</si>
  <si>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</si>
  <si>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</si>
  <si>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</si>
  <si>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</si>
  <si>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</si>
  <si>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</si>
  <si>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</si>
  <si>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</si>
  <si>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</si>
  <si>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</si>
  <si>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</si>
  <si>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</si>
  <si>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</si>
  <si>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</si>
  <si>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</si>
  <si>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</si>
  <si>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</si>
  <si>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</si>
  <si>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</si>
  <si>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</si>
  <si>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</si>
  <si>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</si>
  <si>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</si>
  <si>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</si>
  <si>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</si>
  <si>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</si>
  <si>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</si>
  <si>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</si>
  <si>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</si>
  <si>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</si>
  <si>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</si>
  <si>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</si>
  <si>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</si>
  <si>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</si>
  <si>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</si>
  <si>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</si>
  <si>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</si>
  <si>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</si>
  <si>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</si>
  <si>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</si>
  <si>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</si>
  <si>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</si>
  <si>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</si>
  <si>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</si>
  <si>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</si>
  <si>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</si>
  <si>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</si>
  <si>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</si>
  <si>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</si>
  <si>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</si>
  <si>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</si>
  <si>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</si>
  <si>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</si>
  <si>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</si>
  <si>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</si>
  <si>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</si>
  <si>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</si>
  <si>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</si>
  <si>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</si>
  <si>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</si>
  <si>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</si>
  <si>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</si>
  <si>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</si>
  <si>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</si>
  <si>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</si>
  <si>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</si>
  <si>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</si>
  <si>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</si>
  <si>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</si>
  <si>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</si>
  <si>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</si>
  <si>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</si>
  <si>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</si>
  <si>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</si>
  <si>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</si>
  <si>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</si>
  <si>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</si>
  <si>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</si>
  <si>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</si>
  <si>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</si>
  <si>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</si>
  <si>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</si>
  <si>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</si>
  <si>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</si>
  <si>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</si>
  <si>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</si>
  <si>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</si>
  <si>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</si>
  <si>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</si>
  <si>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</si>
  <si>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</si>
  <si>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</si>
  <si>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</si>
  <si>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</si>
  <si>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</si>
  <si>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</si>
  <si>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</si>
  <si>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</si>
  <si>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</si>
  <si>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</si>
  <si>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</si>
  <si>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</si>
  <si>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</si>
  <si>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</si>
  <si>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</si>
  <si>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</si>
  <si>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</si>
  <si>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</si>
  <si>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</si>
  <si>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</si>
  <si>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</si>
  <si>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</si>
  <si>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</si>
  <si>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</si>
  <si>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</si>
  <si>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</si>
  <si>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</si>
  <si>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</si>
  <si>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</si>
  <si>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</si>
  <si>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</si>
  <si>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</si>
  <si>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</si>
  <si>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</si>
  <si>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</si>
  <si>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</si>
  <si>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</si>
  <si>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</si>
  <si>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</si>
  <si>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</si>
  <si>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</si>
  <si>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</si>
  <si>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</si>
  <si>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</si>
  <si>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</si>
  <si>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</si>
  <si>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</si>
  <si>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</si>
  <si>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</si>
  <si>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</si>
  <si>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</si>
  <si>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</si>
  <si>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</si>
  <si>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</si>
  <si>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</si>
  <si>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</si>
  <si>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</si>
  <si>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</si>
  <si>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</si>
  <si>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</si>
  <si>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</si>
  <si>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</si>
  <si>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</si>
  <si>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</si>
  <si>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</si>
  <si>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</si>
  <si>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</si>
  <si>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</si>
  <si>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</si>
  <si>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</si>
  <si>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</si>
  <si>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</si>
  <si>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</si>
  <si>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</si>
  <si>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</si>
  <si>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</si>
  <si>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</si>
  <si>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</si>
  <si>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</si>
  <si>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</si>
  <si>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</si>
  <si>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</si>
  <si>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</si>
  <si>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</si>
  <si>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</si>
  <si>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</si>
  <si>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</si>
  <si>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</si>
  <si>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</si>
  <si>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</si>
  <si>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</si>
  <si>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</si>
  <si>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</si>
  <si>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</si>
  <si>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</si>
  <si>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</si>
  <si>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</si>
  <si>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</si>
  <si>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</si>
  <si>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</si>
  <si>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</si>
  <si>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</si>
  <si>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</si>
  <si>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</si>
  <si>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</si>
  <si>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</si>
  <si>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</si>
  <si>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</si>
  <si>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</si>
  <si>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</si>
  <si>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</si>
  <si>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</si>
  <si>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</si>
  <si>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</si>
  <si>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</si>
  <si>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</si>
  <si>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</si>
  <si>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</si>
  <si>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</si>
  <si>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</si>
  <si>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</si>
  <si>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</si>
  <si>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</si>
  <si>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</si>
  <si>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</si>
  <si>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</si>
  <si>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</si>
  <si>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</si>
  <si>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</si>
  <si>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</si>
  <si>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</si>
  <si>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</si>
  <si>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</si>
  <si>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</si>
  <si>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</si>
  <si>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</si>
  <si>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</si>
  <si>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</si>
  <si>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</si>
  <si>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</si>
  <si>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</si>
  <si>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</si>
  <si>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</si>
  <si>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</si>
  <si>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</si>
  <si>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</si>
  <si>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</si>
  <si>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</si>
  <si>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</si>
  <si>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</si>
  <si>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</si>
  <si>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</si>
  <si>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</si>
  <si>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</si>
  <si>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</si>
  <si>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</si>
  <si>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</si>
  <si>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</si>
  <si>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</si>
  <si>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</si>
  <si>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</si>
  <si>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</si>
  <si>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</si>
  <si>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</si>
  <si>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</si>
  <si>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</si>
  <si>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</si>
  <si>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</si>
  <si>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</si>
  <si>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</si>
  <si>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</si>
  <si>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</si>
  <si>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</si>
  <si>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</si>
  <si>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</si>
  <si>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</si>
  <si>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</si>
  <si>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</si>
  <si>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</si>
  <si>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</si>
  <si>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</si>
  <si>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</si>
  <si>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</si>
  <si>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</si>
  <si>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</si>
  <si>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</si>
  <si>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</si>
  <si>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</si>
  <si>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</si>
  <si>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</si>
  <si>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</si>
  <si>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</si>
  <si>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</si>
  <si>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</si>
  <si>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</si>
  <si>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</si>
  <si>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</si>
  <si>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</si>
  <si>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</si>
  <si>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</si>
  <si>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</si>
  <si>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</si>
  <si>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</si>
  <si>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</si>
  <si>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</si>
  <si>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</si>
  <si>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</si>
  <si>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</si>
  <si>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</si>
  <si>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</si>
  <si>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</si>
  <si>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</si>
  <si>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</si>
  <si>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</si>
  <si>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</si>
  <si>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</si>
  <si>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</si>
  <si>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</si>
  <si>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</si>
  <si>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</si>
  <si>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</si>
  <si>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</si>
  <si>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</si>
  <si>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</si>
  <si>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</si>
  <si>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</si>
  <si>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</si>
  <si>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</si>
  <si>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</si>
  <si>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</si>
  <si>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</si>
  <si>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</si>
  <si>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</si>
  <si>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</si>
  <si>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</si>
  <si>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</si>
  <si>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</si>
  <si>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</si>
  <si>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</si>
  <si>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</si>
  <si>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</si>
  <si>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</si>
  <si>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</si>
  <si>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</si>
  <si>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</si>
  <si>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</si>
  <si>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</si>
  <si>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</si>
  <si>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</si>
  <si>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</si>
  <si>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</si>
  <si>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</si>
  <si>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</si>
  <si>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</si>
  <si>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</si>
  <si>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</si>
  <si>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</si>
  <si>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</si>
  <si>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</si>
  <si>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</si>
  <si>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</si>
  <si>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</si>
  <si>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</si>
  <si>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</si>
  <si>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</si>
  <si>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</si>
  <si>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</si>
  <si>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</si>
  <si>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</si>
  <si>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</si>
  <si>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</si>
  <si>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</si>
  <si>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</si>
  <si>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</si>
  <si>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</si>
  <si>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</si>
  <si>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</si>
  <si>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</si>
  <si>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</si>
  <si>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</si>
  <si>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</si>
  <si>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</si>
  <si>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</si>
  <si>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</si>
  <si>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</si>
  <si>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</si>
  <si>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</si>
  <si>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</si>
  <si>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</si>
  <si>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</si>
  <si>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</si>
  <si>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</si>
  <si>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</si>
  <si>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</si>
  <si>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</si>
  <si>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</si>
  <si>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</si>
  <si>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</si>
  <si>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</si>
  <si>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</si>
  <si>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</si>
  <si>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</si>
  <si>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</si>
  <si>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</si>
  <si>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</si>
  <si>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</si>
  <si>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</si>
  <si>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</si>
  <si>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</si>
  <si>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</si>
  <si>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</si>
  <si>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</si>
  <si>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</si>
  <si>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</si>
  <si>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</si>
  <si>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</si>
  <si>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</si>
  <si>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</si>
  <si>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</si>
  <si>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</si>
  <si>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</si>
  <si>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</si>
  <si>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</si>
  <si>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</si>
  <si>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</si>
  <si>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</si>
  <si>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</si>
  <si>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</si>
  <si>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</si>
  <si>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</si>
  <si>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</si>
  <si>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</si>
  <si>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</si>
  <si>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</si>
  <si>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</si>
  <si>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</si>
  <si>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</si>
  <si>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</si>
  <si>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</si>
  <si>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</si>
  <si>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</si>
  <si>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</si>
  <si>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</si>
  <si>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</si>
  <si>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</si>
  <si>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</si>
  <si>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</si>
  <si>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</si>
  <si>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</si>
  <si>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</si>
  <si>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</si>
  <si>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</si>
  <si>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</si>
  <si>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</si>
  <si>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</si>
  <si>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</si>
  <si>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</si>
  <si>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</si>
  <si>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</si>
  <si>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</si>
  <si>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</si>
  <si>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</si>
  <si>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</si>
  <si>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</si>
  <si>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</si>
  <si>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</si>
  <si>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</si>
  <si>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</si>
  <si>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</si>
  <si>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</si>
  <si>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</si>
  <si>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</si>
  <si>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</si>
  <si>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</si>
  <si>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</si>
  <si>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</si>
  <si>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</si>
  <si>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</si>
  <si>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</si>
  <si>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</si>
  <si>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</si>
  <si>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</si>
  <si>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</si>
  <si>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</si>
  <si>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</si>
  <si>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</si>
  <si>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</si>
  <si>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</si>
  <si>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</si>
  <si>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</si>
  <si>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</si>
  <si>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</si>
  <si>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</si>
  <si>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</si>
  <si>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</si>
  <si>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</si>
  <si>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</si>
  <si>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</si>
  <si>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</si>
  <si>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</si>
  <si>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</si>
  <si>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</si>
  <si>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</si>
  <si>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</si>
  <si>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</si>
  <si>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</si>
  <si>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</si>
  <si>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</si>
  <si>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</si>
  <si>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</si>
  <si>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</si>
  <si>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</si>
  <si>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</si>
  <si>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</si>
  <si>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</si>
  <si>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</si>
  <si>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</si>
  <si>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</si>
  <si>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</si>
  <si>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</si>
  <si>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</si>
  <si>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</si>
  <si>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</si>
  <si>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</si>
  <si>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</si>
  <si>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</si>
  <si>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</si>
  <si>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</si>
  <si>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</si>
  <si>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</si>
  <si>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</si>
  <si>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</si>
  <si>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</si>
  <si>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</si>
  <si>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</si>
  <si>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</si>
  <si>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</si>
  <si>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</si>
  <si>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</si>
  <si>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</si>
  <si>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</si>
  <si>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</si>
  <si>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</si>
  <si>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</si>
  <si>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</si>
  <si>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</si>
  <si>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</si>
  <si>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</si>
  <si>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</si>
  <si>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</si>
  <si>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</si>
  <si>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</si>
  <si>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</si>
  <si>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</si>
  <si>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</si>
  <si>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</si>
  <si>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</si>
  <si>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</si>
  <si>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</si>
  <si>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</si>
  <si>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</si>
  <si>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</si>
  <si>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</si>
  <si>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</si>
  <si>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</si>
  <si>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</si>
  <si>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</si>
  <si>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</si>
  <si>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</si>
  <si>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</si>
  <si>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</si>
  <si>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</si>
  <si>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</si>
  <si>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</si>
  <si>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</si>
  <si>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</si>
  <si>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</si>
  <si>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</si>
  <si>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</si>
  <si>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</si>
  <si>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</si>
  <si>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</si>
  <si>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</si>
  <si>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</si>
  <si>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</si>
  <si>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</si>
  <si>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</si>
  <si>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</si>
  <si>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</si>
  <si>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</si>
  <si>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</si>
  <si>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</si>
  <si>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</si>
  <si>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</si>
  <si>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</si>
  <si>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</si>
  <si>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</si>
  <si>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</si>
  <si>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</si>
  <si>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</si>
  <si>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</si>
  <si>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</si>
  <si>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</si>
  <si>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</si>
  <si>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</si>
  <si>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</si>
  <si>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</si>
  <si>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</si>
  <si>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</si>
  <si>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</si>
  <si>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</si>
  <si>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</si>
  <si>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</si>
  <si>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</si>
  <si>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</si>
  <si>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</si>
  <si>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</si>
  <si>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</si>
  <si>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</si>
  <si>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</si>
  <si>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</si>
  <si>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</si>
  <si>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</si>
  <si>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</si>
  <si>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</si>
  <si>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</si>
  <si>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</si>
  <si>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</si>
  <si>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</si>
  <si>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</si>
  <si>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</si>
  <si>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</si>
  <si>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</si>
  <si>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</si>
  <si>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</si>
  <si>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</si>
  <si>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</si>
  <si>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</si>
  <si>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</si>
  <si>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</si>
  <si>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</si>
  <si>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</si>
  <si>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</si>
  <si>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</si>
  <si>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</si>
  <si>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</si>
  <si>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</si>
  <si>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</si>
  <si>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</si>
  <si>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</si>
  <si>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</si>
  <si>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</si>
  <si>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</si>
  <si>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</si>
  <si>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</si>
  <si>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</si>
  <si>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</si>
  <si>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</si>
  <si>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</si>
  <si>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</si>
  <si>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</si>
  <si>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</si>
  <si>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</si>
  <si>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</si>
  <si>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</si>
  <si>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</si>
  <si>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</si>
  <si>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</si>
  <si>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</si>
  <si>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</si>
  <si>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</si>
  <si>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</si>
  <si>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</si>
  <si>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</si>
  <si>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</si>
  <si>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</si>
  <si>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</si>
  <si>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</si>
  <si>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</si>
  <si>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</si>
  <si>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</si>
  <si>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</si>
  <si>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</si>
  <si>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</si>
  <si>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</si>
  <si>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</si>
  <si>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</si>
  <si>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</si>
  <si>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</si>
  <si>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</si>
  <si>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</si>
  <si>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</si>
  <si>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</si>
  <si>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</si>
  <si>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</si>
  <si>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</si>
  <si>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</si>
  <si>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</si>
  <si>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</si>
  <si>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</si>
  <si>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</si>
  <si>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</si>
  <si>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</si>
  <si>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</si>
  <si>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</si>
  <si>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</si>
  <si>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</si>
  <si>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</si>
  <si>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</si>
  <si>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</si>
  <si>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</si>
  <si>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</si>
  <si>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</si>
  <si>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</si>
  <si>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</si>
  <si>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</si>
  <si>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</si>
  <si>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</si>
  <si>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</si>
  <si>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</si>
  <si>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</si>
  <si>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</si>
  <si>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</si>
  <si>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</si>
  <si>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</si>
  <si>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</si>
  <si>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</si>
  <si>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</si>
  <si>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</si>
  <si>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</si>
  <si>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</si>
  <si>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</si>
  <si>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</si>
  <si>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</si>
  <si>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</si>
  <si>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</si>
  <si>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</si>
  <si>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</si>
  <si>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</si>
  <si>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</si>
  <si>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</si>
  <si>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</si>
  <si>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</si>
  <si>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</si>
  <si>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</si>
  <si>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</si>
  <si>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</si>
  <si>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</si>
  <si>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</si>
  <si>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</si>
  <si>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</si>
  <si>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</si>
  <si>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</si>
  <si>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</si>
  <si>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</si>
  <si>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</si>
  <si>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</si>
  <si>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</si>
  <si>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</si>
  <si>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</si>
  <si>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</si>
  <si>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</si>
  <si>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</si>
  <si>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</si>
  <si>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</si>
  <si>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</si>
  <si>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</si>
  <si>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</si>
  <si>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</si>
  <si>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</si>
  <si>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</si>
  <si>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</si>
  <si>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</si>
  <si>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</si>
  <si>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</si>
  <si>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</si>
  <si>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</si>
  <si>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</si>
  <si>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</si>
  <si>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</si>
  <si>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</si>
  <si>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</si>
  <si>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</si>
  <si>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</si>
  <si>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</si>
  <si>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</si>
  <si>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</si>
  <si>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</si>
  <si>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</si>
  <si>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</si>
  <si>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</si>
  <si>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</si>
  <si>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</si>
  <si>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</si>
  <si>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</si>
  <si>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</si>
  <si>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</si>
  <si>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</si>
  <si>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</si>
  <si>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</si>
  <si>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</si>
  <si>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</si>
  <si>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</si>
  <si>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</si>
  <si>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</si>
  <si>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</si>
  <si>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</si>
  <si>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</si>
  <si>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</si>
  <si>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</si>
  <si>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</si>
  <si>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</si>
  <si>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</si>
  <si>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</si>
  <si>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</si>
  <si>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</si>
  <si>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</si>
  <si>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</si>
  <si>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</si>
  <si>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</si>
  <si>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</si>
  <si>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</si>
  <si>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</si>
  <si>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</si>
  <si>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</si>
  <si>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</si>
  <si>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</si>
  <si>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</si>
  <si>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</si>
  <si>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</si>
  <si>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</si>
  <si>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</si>
  <si>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</si>
  <si>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</si>
  <si>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</si>
  <si>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</si>
  <si>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</si>
  <si>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</si>
  <si>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</si>
  <si>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</si>
  <si>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</si>
  <si>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</si>
  <si>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</si>
  <si>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</si>
  <si>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</si>
  <si>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</si>
  <si>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</si>
  <si>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</si>
  <si>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</si>
  <si>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</si>
  <si>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</si>
  <si>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</si>
  <si>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</si>
  <si>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</si>
  <si>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</si>
  <si>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</si>
  <si>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</si>
  <si>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</si>
  <si>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</si>
  <si>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</si>
  <si>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</si>
  <si>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</si>
  <si>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</si>
  <si>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</si>
  <si>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</si>
  <si>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</si>
  <si>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</si>
  <si>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</si>
  <si>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</si>
  <si>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</si>
  <si>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</si>
  <si>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</si>
  <si>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</si>
  <si>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</si>
  <si>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</si>
  <si>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</si>
  <si>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</si>
  <si>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</si>
  <si>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</si>
  <si>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</si>
  <si>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</si>
  <si>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</si>
  <si>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</si>
  <si>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</si>
  <si>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</si>
  <si>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</si>
  <si>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</si>
  <si>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</si>
  <si>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</si>
  <si>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</si>
  <si>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</si>
  <si>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</si>
  <si>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</si>
  <si>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</si>
  <si>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</si>
  <si>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</si>
  <si>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</si>
  <si>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</si>
  <si>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</si>
  <si>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</si>
  <si>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</si>
  <si>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</si>
  <si>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</si>
  <si>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</si>
  <si>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</si>
  <si>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</si>
  <si>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</si>
  <si>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</si>
  <si>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</si>
  <si>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</si>
  <si>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</si>
  <si>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</si>
  <si>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</si>
  <si>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</si>
  <si>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</si>
  <si>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</si>
  <si>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</si>
  <si>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</si>
  <si>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</si>
  <si>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</si>
  <si>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</si>
  <si>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</si>
  <si>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</si>
  <si>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</si>
  <si>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</si>
  <si>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</si>
  <si>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</si>
  <si>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</si>
  <si>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</si>
  <si>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</si>
  <si>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</si>
  <si>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</si>
  <si>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</si>
  <si>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</si>
  <si>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</si>
  <si>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</si>
  <si>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</si>
  <si>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</si>
  <si>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</si>
  <si>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</si>
  <si>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</si>
  <si>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</si>
  <si>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</si>
  <si>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</si>
  <si>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</si>
  <si>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</si>
  <si>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</si>
  <si>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</si>
  <si>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</si>
  <si>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</si>
  <si>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</si>
  <si>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</si>
  <si>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</si>
  <si>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</si>
  <si>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</si>
  <si>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</si>
  <si>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</si>
  <si>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</si>
  <si>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</si>
  <si>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</si>
  <si>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</si>
  <si>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</si>
  <si>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</si>
  <si>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</si>
  <si>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</si>
  <si>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</si>
  <si>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</si>
  <si>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</si>
  <si>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</si>
  <si>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</si>
  <si>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</si>
  <si>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</si>
  <si>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</si>
  <si>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</si>
  <si>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</si>
  <si>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</si>
  <si>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</si>
  <si>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</si>
  <si>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</si>
  <si>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</si>
  <si>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</si>
  <si>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</si>
  <si>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</si>
  <si>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</si>
  <si>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</si>
  <si>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</si>
  <si>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</si>
  <si>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</si>
  <si>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</si>
  <si>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</si>
  <si>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</si>
  <si>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</si>
  <si>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</si>
  <si>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</si>
  <si>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</si>
  <si>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</si>
  <si>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</si>
  <si>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</si>
  <si>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</si>
  <si>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</si>
  <si>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</si>
  <si>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</si>
  <si>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</si>
  <si>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</si>
  <si>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</si>
  <si>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</si>
  <si>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</si>
  <si>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</si>
  <si>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</si>
  <si>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</si>
  <si>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</si>
  <si>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</si>
  <si>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</si>
  <si>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</si>
  <si>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</si>
  <si>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</si>
  <si>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</si>
  <si>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</si>
  <si>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</si>
  <si>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</si>
  <si>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</si>
  <si>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</si>
  <si>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</si>
  <si>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</si>
  <si>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</si>
  <si>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</si>
  <si>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</si>
  <si>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</si>
  <si>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</si>
  <si>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</si>
  <si>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</si>
  <si>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</si>
  <si>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</si>
  <si>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</si>
  <si>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</si>
  <si>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</si>
  <si>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</si>
  <si>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</si>
  <si>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</si>
  <si>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</si>
  <si>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</si>
  <si>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</si>
  <si>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</si>
  <si>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</si>
  <si>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</si>
  <si>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</si>
  <si>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</si>
  <si>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</si>
  <si>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</si>
  <si>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</si>
  <si>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</si>
  <si>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</si>
  <si>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</si>
  <si>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</si>
  <si>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</si>
  <si>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</si>
  <si>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</si>
  <si>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</si>
  <si>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</si>
  <si>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</si>
  <si>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</si>
  <si>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</si>
  <si>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</si>
  <si>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</si>
  <si>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</si>
  <si>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</si>
  <si>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</si>
  <si>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</si>
  <si>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</si>
  <si>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</si>
  <si>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</si>
  <si>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</si>
  <si>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</si>
  <si>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</si>
  <si>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</si>
  <si>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</si>
  <si>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</si>
  <si>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</si>
  <si>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</si>
  <si>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</si>
  <si>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</si>
  <si>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</si>
  <si>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</si>
  <si>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</si>
  <si>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</si>
  <si>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</si>
  <si>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</si>
  <si>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</si>
  <si>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</si>
  <si>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</si>
  <si>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</si>
  <si>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</si>
  <si>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</si>
  <si>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</si>
  <si>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</si>
  <si>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</si>
  <si>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</si>
  <si>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</si>
  <si>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</si>
  <si>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</si>
  <si>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</si>
  <si>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</si>
  <si>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</si>
  <si>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</si>
  <si>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</si>
  <si>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</si>
  <si>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</si>
  <si>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</si>
  <si>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</si>
  <si>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</si>
  <si>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</si>
  <si>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</si>
  <si>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</si>
  <si>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</si>
  <si>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</si>
  <si>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</si>
  <si>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</si>
  <si>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</si>
  <si>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</si>
  <si>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</si>
  <si>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</si>
  <si>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</si>
  <si>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</si>
  <si>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</si>
  <si>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</si>
  <si>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</si>
  <si>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</si>
  <si>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</si>
  <si>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</si>
  <si>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</si>
  <si>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</si>
  <si>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</si>
  <si>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</si>
  <si>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</si>
  <si>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</si>
  <si>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</si>
  <si>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</si>
  <si>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</si>
  <si>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</si>
  <si>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</si>
  <si>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</si>
  <si>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</si>
  <si>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</si>
  <si>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</si>
  <si>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</si>
  <si>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</si>
  <si>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</si>
  <si>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</si>
  <si>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</si>
  <si>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</si>
  <si>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</si>
  <si>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</si>
  <si>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</si>
  <si>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</si>
  <si>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</si>
  <si>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</si>
  <si>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</si>
  <si>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</si>
  <si>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</si>
  <si>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</si>
  <si>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</si>
  <si>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</si>
  <si>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</si>
  <si>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</si>
  <si>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</si>
  <si>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</si>
  <si>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</si>
  <si>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</si>
  <si>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</si>
  <si>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</si>
  <si>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</si>
  <si>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</si>
  <si>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</si>
  <si>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</si>
  <si>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</si>
  <si>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</si>
  <si>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</si>
  <si>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</si>
  <si>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</si>
  <si>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</si>
  <si>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</si>
  <si>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</si>
  <si>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</si>
  <si>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</si>
  <si>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</si>
  <si>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</si>
  <si>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</si>
  <si>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</si>
  <si>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</si>
  <si>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</si>
  <si>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</si>
  <si>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</si>
  <si>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</si>
  <si>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</si>
  <si>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</si>
  <si>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</si>
  <si>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</si>
  <si>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</si>
  <si>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</si>
  <si>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</si>
  <si>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</si>
  <si>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</si>
  <si>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</si>
  <si>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</si>
  <si>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</si>
  <si>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</si>
  <si>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</si>
  <si>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</si>
  <si>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</si>
  <si>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</si>
  <si>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</si>
  <si>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</si>
  <si>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</si>
  <si>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</si>
  <si>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</si>
  <si>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</si>
  <si>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</si>
  <si>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</si>
  <si>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</si>
  <si>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</si>
  <si>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</si>
  <si>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</si>
  <si>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</si>
  <si>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</si>
  <si>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</si>
  <si>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</si>
  <si>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</si>
  <si>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</si>
  <si>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</si>
  <si>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</si>
  <si>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</si>
  <si>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</si>
  <si>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</si>
  <si>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</si>
  <si>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</si>
  <si>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</si>
  <si>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</si>
  <si>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</si>
  <si>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</si>
  <si>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</si>
  <si>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</si>
  <si>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</si>
  <si>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</si>
  <si>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</si>
  <si>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</si>
  <si>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</si>
  <si>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</si>
  <si>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</si>
  <si>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</si>
  <si>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</si>
  <si>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</si>
  <si>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</si>
  <si>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</si>
  <si>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</si>
  <si>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</si>
  <si>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</si>
  <si>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</si>
  <si>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</si>
  <si>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</si>
  <si>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</si>
  <si>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</si>
  <si>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</si>
  <si>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</si>
  <si>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</si>
  <si>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</si>
  <si>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</si>
  <si>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</si>
  <si>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</si>
  <si>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</si>
  <si>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</si>
  <si>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</si>
  <si>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</si>
  <si>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</si>
  <si>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</si>
  <si>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</si>
  <si>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</si>
  <si>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</si>
  <si>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</si>
  <si>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</si>
  <si>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</si>
  <si>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</si>
  <si>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</si>
  <si>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</si>
  <si>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</si>
  <si>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</si>
  <si>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</si>
  <si>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</si>
  <si>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</si>
  <si>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</si>
  <si>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</si>
  <si>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</si>
  <si>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</si>
  <si>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</si>
  <si>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</si>
  <si>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</si>
  <si>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</si>
  <si>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</si>
  <si>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</si>
  <si>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</si>
  <si>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</si>
  <si>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</si>
  <si>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</si>
  <si>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</si>
  <si>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</si>
  <si>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</si>
  <si>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</si>
  <si>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</si>
  <si>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</si>
  <si>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</si>
  <si>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</si>
  <si>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</si>
  <si>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</si>
  <si>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</si>
  <si>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</si>
  <si>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</si>
  <si>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</si>
  <si>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</si>
  <si>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</si>
  <si>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</si>
  <si>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</si>
  <si>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</si>
  <si>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</si>
  <si>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</si>
  <si>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</si>
  <si>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</si>
  <si>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</si>
  <si>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</si>
  <si>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</si>
  <si>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</si>
  <si>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</si>
  <si>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</si>
  <si>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</si>
  <si>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</si>
  <si>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</si>
  <si>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</si>
  <si>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</si>
  <si>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</si>
  <si>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</si>
  <si>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</si>
  <si>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</si>
  <si>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</si>
  <si>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</si>
  <si>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</si>
  <si>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</si>
  <si>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</si>
  <si>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</si>
  <si>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</si>
  <si>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</si>
  <si>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</si>
  <si>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</si>
  <si>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</si>
  <si>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</si>
  <si>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</si>
  <si>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</si>
  <si>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</si>
  <si>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</si>
  <si>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</si>
  <si>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</si>
  <si>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</si>
  <si>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</si>
  <si>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</si>
  <si>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</si>
  <si>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</si>
  <si>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</si>
  <si>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</si>
  <si>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</si>
  <si>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</si>
  <si>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</si>
  <si>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</si>
  <si>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</si>
  <si>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</si>
  <si>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</si>
  <si>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</si>
  <si>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</si>
  <si>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</si>
  <si>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</si>
  <si>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</si>
  <si>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</si>
  <si>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</si>
  <si>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</si>
  <si>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</si>
  <si>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</si>
  <si>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</si>
  <si>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</si>
  <si>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</si>
  <si>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</si>
  <si>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</si>
  <si>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</si>
  <si>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</si>
  <si>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</si>
  <si>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</si>
  <si>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</si>
  <si>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</si>
  <si>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</si>
  <si>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</si>
  <si>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</si>
  <si>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</si>
  <si>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</si>
  <si>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</si>
  <si>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</si>
  <si>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</si>
  <si>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</si>
  <si>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</si>
  <si>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</si>
  <si>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</si>
  <si>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</si>
  <si>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</si>
  <si>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</si>
  <si>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</si>
  <si>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</si>
  <si>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</si>
  <si>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</si>
  <si>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</si>
  <si>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</si>
  <si>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</si>
  <si>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</si>
  <si>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</si>
  <si>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</si>
  <si>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</si>
  <si>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</si>
  <si>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</si>
  <si>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</si>
  <si>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</si>
  <si>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</si>
  <si>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</si>
  <si>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</si>
  <si>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</si>
  <si>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</si>
  <si>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</si>
  <si>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</si>
  <si>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</si>
  <si>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</si>
  <si>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</si>
  <si>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</si>
  <si>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</si>
  <si>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</si>
  <si>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</si>
  <si>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</si>
  <si>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</si>
  <si>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</si>
  <si>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</si>
  <si>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</si>
  <si>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</si>
  <si>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</si>
  <si>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</si>
  <si>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</si>
  <si>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</si>
  <si>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</si>
  <si>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</si>
  <si>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</si>
  <si>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</si>
  <si>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</si>
  <si>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</si>
  <si>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</si>
  <si>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</si>
  <si>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</si>
  <si>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</si>
  <si>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</si>
  <si>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</si>
  <si>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</si>
  <si>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</si>
  <si>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</si>
  <si>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</si>
  <si>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</si>
  <si>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</si>
  <si>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</si>
  <si>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</si>
  <si>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</si>
  <si>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</si>
  <si>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</si>
  <si>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</si>
  <si>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</si>
  <si>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</si>
  <si>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</si>
  <si>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</si>
  <si>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</si>
  <si>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</si>
  <si>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</si>
  <si>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</si>
  <si>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</si>
  <si>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</si>
  <si>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</si>
  <si>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</si>
  <si>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</si>
  <si>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</si>
  <si>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</si>
  <si>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</si>
  <si>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</si>
  <si>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</si>
  <si>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</si>
  <si>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</si>
  <si>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</si>
  <si>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</si>
  <si>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</si>
  <si>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</si>
  <si>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</si>
  <si>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</si>
  <si>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</si>
  <si>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</si>
  <si>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</si>
  <si>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</si>
  <si>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</si>
  <si>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</si>
  <si>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</si>
  <si>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</si>
  <si>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</si>
  <si>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</si>
  <si>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</si>
  <si>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</si>
  <si>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</si>
  <si>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</si>
  <si>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</si>
  <si>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</si>
  <si>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</si>
  <si>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</si>
  <si>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</si>
  <si>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</si>
  <si>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</si>
  <si>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</si>
  <si>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</si>
  <si>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</si>
  <si>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</si>
  <si>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</si>
  <si>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</si>
  <si>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</si>
  <si>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</si>
  <si>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</si>
  <si>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</si>
  <si>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</si>
  <si>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</si>
  <si>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</si>
  <si>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</si>
  <si>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</si>
  <si>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</si>
  <si>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</si>
  <si>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</si>
  <si>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</si>
  <si>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</si>
  <si>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</si>
  <si>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</si>
  <si>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</si>
  <si>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</si>
  <si>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</si>
  <si>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</si>
  <si>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</si>
  <si>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</si>
  <si>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</si>
  <si>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</si>
  <si>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</si>
  <si>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</si>
  <si>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</si>
  <si>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</si>
  <si>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</si>
  <si>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</si>
  <si>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</si>
  <si>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</si>
  <si>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</si>
  <si>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</si>
  <si>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</si>
  <si>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</si>
  <si>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</si>
  <si>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</si>
  <si>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</si>
  <si>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</si>
  <si>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</si>
  <si>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</si>
  <si>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</si>
  <si>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</si>
  <si>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</si>
  <si>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</si>
  <si>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</si>
  <si>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</si>
  <si>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</si>
  <si>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</si>
  <si>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</si>
  <si>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</si>
  <si>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</si>
  <si>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</si>
  <si>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</si>
  <si>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</si>
  <si>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</si>
  <si>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</si>
  <si>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</si>
  <si>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</si>
  <si>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</si>
  <si>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</si>
  <si>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</si>
  <si>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</si>
  <si>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</si>
  <si>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</si>
  <si>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</si>
  <si>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</si>
  <si>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</si>
  <si>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</si>
  <si>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</si>
  <si>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</si>
  <si>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</si>
  <si>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</si>
  <si>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</si>
  <si>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</si>
  <si>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</si>
  <si>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</si>
  <si>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</si>
  <si>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</si>
  <si>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</si>
  <si>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</si>
  <si>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</si>
  <si>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</si>
  <si>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</si>
  <si>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</si>
  <si>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</si>
  <si>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</si>
  <si>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</si>
  <si>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</si>
  <si>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</si>
  <si>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</si>
  <si>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</si>
  <si>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</si>
  <si>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</si>
  <si>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</si>
  <si>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</si>
  <si>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</si>
  <si>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</si>
  <si>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</si>
  <si>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</si>
  <si>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</si>
  <si>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</si>
  <si>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</si>
  <si>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</si>
  <si>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</si>
  <si>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</si>
  <si>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</si>
  <si>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</si>
  <si>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</si>
  <si>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</si>
  <si>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</si>
  <si>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</si>
  <si>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</si>
  <si>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</si>
  <si>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</si>
  <si>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</si>
  <si>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</si>
  <si>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</si>
  <si>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</si>
  <si>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</si>
  <si>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</si>
  <si>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</si>
  <si>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</si>
  <si>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</si>
  <si>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</si>
  <si>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</si>
  <si>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</si>
  <si>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</si>
  <si>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</si>
  <si>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</si>
  <si>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</si>
  <si>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</si>
  <si>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</si>
  <si>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</si>
  <si>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</si>
  <si>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</si>
  <si>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</si>
  <si>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</si>
  <si>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</si>
  <si>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</si>
  <si>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</si>
  <si>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</si>
  <si>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</si>
  <si>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</si>
  <si>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</si>
  <si>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</si>
  <si>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</si>
  <si>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</si>
  <si>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</si>
  <si>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</si>
  <si>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</si>
  <si>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</si>
  <si>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</si>
  <si>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</si>
  <si>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</si>
  <si>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</si>
  <si>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</si>
  <si>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</si>
  <si>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</si>
  <si>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</si>
  <si>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</si>
  <si>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</si>
  <si>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</si>
  <si>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</si>
  <si>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</si>
  <si>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</si>
  <si>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</si>
  <si>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</si>
  <si>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</si>
  <si>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</si>
  <si>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</si>
  <si>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</si>
  <si>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</si>
  <si>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</si>
  <si>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</si>
  <si>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</si>
  <si>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</si>
  <si>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</si>
  <si>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</si>
  <si>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</si>
  <si>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</si>
  <si>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</si>
  <si>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</si>
  <si>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</si>
  <si>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</si>
  <si>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</si>
  <si>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</si>
  <si>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</si>
  <si>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</si>
  <si>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</si>
  <si>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</si>
  <si>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</si>
  <si>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</si>
  <si>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</si>
  <si>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</si>
  <si>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</si>
  <si>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</si>
  <si>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</si>
  <si>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</si>
  <si>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</si>
  <si>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</si>
  <si>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</si>
  <si>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</si>
  <si>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</si>
  <si>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</si>
  <si>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</si>
  <si>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</si>
  <si>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</si>
  <si>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</si>
  <si>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</si>
  <si>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</si>
  <si>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</si>
  <si>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</si>
  <si>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</si>
  <si>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</si>
  <si>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</si>
  <si>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</si>
  <si>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</si>
  <si>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</si>
  <si>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</si>
  <si>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</si>
  <si>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</si>
  <si>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</si>
  <si>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</si>
  <si>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</si>
  <si>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</si>
  <si>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</si>
  <si>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</si>
  <si>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</si>
  <si>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</si>
  <si>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</si>
  <si>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</si>
  <si>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</si>
  <si>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</si>
  <si>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</si>
  <si>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</si>
  <si>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</si>
  <si>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</si>
  <si>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</si>
  <si>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</si>
  <si>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</si>
  <si>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</si>
  <si>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</si>
  <si>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</si>
  <si>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</si>
  <si>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</si>
  <si>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</si>
  <si>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</si>
  <si>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</si>
  <si>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</si>
  <si>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</si>
  <si>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</si>
  <si>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</si>
  <si>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</si>
  <si>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</si>
  <si>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</si>
  <si>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</si>
  <si>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</si>
  <si>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</si>
  <si>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</si>
  <si>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</si>
  <si>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</si>
  <si>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</si>
  <si>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</si>
  <si>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</si>
  <si>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</si>
  <si>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</si>
  <si>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</si>
  <si>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</si>
  <si>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</si>
  <si>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</si>
  <si>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</si>
  <si>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</si>
  <si>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</si>
  <si>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</si>
  <si>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</si>
  <si>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</si>
  <si>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</si>
  <si>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</si>
  <si>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</si>
  <si>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</si>
  <si>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</si>
  <si>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</si>
  <si>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</si>
  <si>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</si>
  <si>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</si>
  <si>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</si>
  <si>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</si>
  <si>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</si>
  <si>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</si>
  <si>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</si>
  <si>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</si>
  <si>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</si>
  <si>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</si>
  <si>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</si>
  <si>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</si>
  <si>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</si>
  <si>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</si>
  <si>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</si>
  <si>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</si>
  <si>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</si>
  <si>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</si>
  <si>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</si>
  <si>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</si>
  <si>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</si>
  <si>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</si>
  <si>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</si>
  <si>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</si>
  <si>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</si>
  <si>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</si>
  <si>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</si>
  <si>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</si>
  <si>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</si>
  <si>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</si>
  <si>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</si>
  <si>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</si>
  <si>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</si>
  <si>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</si>
  <si>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</si>
  <si>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</si>
  <si>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</si>
  <si>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</si>
  <si>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</si>
  <si>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</si>
  <si>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</si>
  <si>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</si>
  <si>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</si>
  <si>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</si>
  <si>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</si>
  <si>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</si>
  <si>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</si>
  <si>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</si>
  <si>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</si>
  <si>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</si>
  <si>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</si>
  <si>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</si>
  <si>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</si>
  <si>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</si>
  <si>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</si>
  <si>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</si>
  <si>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</si>
  <si>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</si>
  <si>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</si>
  <si>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</si>
  <si>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</si>
  <si>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</si>
  <si>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</si>
  <si>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</si>
  <si>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</si>
  <si>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</si>
  <si>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</si>
  <si>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</si>
  <si>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</si>
  <si>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</si>
  <si>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</si>
  <si>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</si>
  <si>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</si>
  <si>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</si>
  <si>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</si>
  <si>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</si>
  <si>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</si>
  <si>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</si>
  <si>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</si>
  <si>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</si>
  <si>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</si>
  <si>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</si>
  <si>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</si>
  <si>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</si>
  <si>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</si>
  <si>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</si>
  <si>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</si>
  <si>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</si>
  <si>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</si>
  <si>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</si>
  <si>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</si>
  <si>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</si>
  <si>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</si>
  <si>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</si>
  <si>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</si>
  <si>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</si>
  <si>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</si>
  <si>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</si>
  <si>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</si>
  <si>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</si>
  <si>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</si>
  <si>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</si>
  <si>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</si>
  <si>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</si>
  <si>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</si>
  <si>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</si>
  <si>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</si>
  <si>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</si>
  <si>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</si>
  <si>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</si>
  <si>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</si>
  <si>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</si>
  <si>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</si>
  <si>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</si>
  <si>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</si>
  <si>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</si>
  <si>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</si>
  <si>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</si>
  <si>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</si>
  <si>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</si>
  <si>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</si>
  <si>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</si>
  <si>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</si>
  <si>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</si>
  <si>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</si>
  <si>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</si>
  <si>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</si>
  <si>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</si>
  <si>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</si>
  <si>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</si>
  <si>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</si>
  <si>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</si>
  <si>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</si>
  <si>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</si>
  <si>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</si>
  <si>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</si>
  <si>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</si>
  <si>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</si>
  <si>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</si>
  <si>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</si>
  <si>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</si>
  <si>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</si>
  <si>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</si>
  <si>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</si>
  <si>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</si>
  <si>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</si>
  <si>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</si>
  <si>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</si>
  <si>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</si>
  <si>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</si>
  <si>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</si>
  <si>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</si>
  <si>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</si>
  <si>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</si>
  <si>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</si>
  <si>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</si>
  <si>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</si>
  <si>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</si>
  <si>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</si>
  <si>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</si>
  <si>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</si>
  <si>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</si>
  <si>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</si>
  <si>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</si>
  <si>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</si>
  <si>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</si>
  <si>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</si>
  <si>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</si>
  <si>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</si>
  <si>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</si>
  <si>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</si>
  <si>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</si>
  <si>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</si>
  <si>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</si>
  <si>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</si>
  <si>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</si>
  <si>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</si>
  <si>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</si>
  <si>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</si>
  <si>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</si>
  <si>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</si>
  <si>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</si>
  <si>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</si>
  <si>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</si>
  <si>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</si>
  <si>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</si>
  <si>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</si>
  <si>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</si>
  <si>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</si>
  <si>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</si>
  <si>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</si>
  <si>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</si>
  <si>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</si>
  <si>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</si>
  <si>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</si>
  <si>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</si>
  <si>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</si>
  <si>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</si>
  <si>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</si>
  <si>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</si>
  <si>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</si>
  <si>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</si>
  <si>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</si>
  <si>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</si>
  <si>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</si>
  <si>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</si>
  <si>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</si>
  <si>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</si>
  <si>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</si>
  <si>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</si>
  <si>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</si>
  <si>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</si>
  <si>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</si>
  <si>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</si>
  <si>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</si>
  <si>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</si>
  <si>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</si>
  <si>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</si>
  <si>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</si>
  <si>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</si>
  <si>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</si>
  <si>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</si>
  <si>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</si>
  <si>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</si>
  <si>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</si>
  <si>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</si>
  <si>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</si>
  <si>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</si>
  <si>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</si>
  <si>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</si>
  <si>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</si>
  <si>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</si>
  <si>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</si>
  <si>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</si>
  <si>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</si>
  <si>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</si>
  <si>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</si>
  <si>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</si>
  <si>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</si>
  <si>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</si>
  <si>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</si>
  <si>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</si>
  <si>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</si>
  <si>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</si>
  <si>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</si>
  <si>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</si>
  <si>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</si>
  <si>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</si>
  <si>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</si>
  <si>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</si>
  <si>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</si>
  <si>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</si>
  <si>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</si>
  <si>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</si>
  <si>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</si>
  <si>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</si>
  <si>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</si>
  <si>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</si>
  <si>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</si>
  <si>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</si>
  <si>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</si>
  <si>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</si>
  <si>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</si>
  <si>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</si>
  <si>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</si>
  <si>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</si>
  <si>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</si>
  <si>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</si>
  <si>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</si>
  <si>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</si>
  <si>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</si>
  <si>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</si>
  <si>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</si>
  <si>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</si>
  <si>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</si>
  <si>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</si>
  <si>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</si>
  <si>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</si>
  <si>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</si>
  <si>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</si>
  <si>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</si>
  <si>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</si>
  <si>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</si>
  <si>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</si>
  <si>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</si>
  <si>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</si>
  <si>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</si>
  <si>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</si>
  <si>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</si>
  <si>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</si>
  <si>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</si>
  <si>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</si>
  <si>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</si>
  <si>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</si>
  <si>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</si>
  <si>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</si>
  <si>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</si>
  <si>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</si>
  <si>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</si>
  <si>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</si>
  <si>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</si>
  <si>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</si>
  <si>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</si>
  <si>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</si>
  <si>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</si>
  <si>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</si>
  <si>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</si>
  <si>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</si>
  <si>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</si>
  <si>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</si>
  <si>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</si>
  <si>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</si>
  <si>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</si>
  <si>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</si>
  <si>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</si>
  <si>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</si>
  <si>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</si>
  <si>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</si>
  <si>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</si>
  <si>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</si>
  <si>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</si>
  <si>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</si>
  <si>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</si>
  <si>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</si>
  <si>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</si>
  <si>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</si>
  <si>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</si>
  <si>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</si>
  <si>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</si>
  <si>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</si>
  <si>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</si>
  <si>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</si>
  <si>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</si>
  <si>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</si>
  <si>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</si>
  <si>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</si>
  <si>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</si>
  <si>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</si>
  <si>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</si>
  <si>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</si>
  <si>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</si>
  <si>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</si>
  <si>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</si>
  <si>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</si>
  <si>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</si>
  <si>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</si>
  <si>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</si>
  <si>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</si>
  <si>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</si>
  <si>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</si>
  <si>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</si>
  <si>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</si>
  <si>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</si>
  <si>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</si>
  <si>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</si>
  <si>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</si>
  <si>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</si>
  <si>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</si>
  <si>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</si>
  <si>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</si>
  <si>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</si>
  <si>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</si>
  <si>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</si>
  <si>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</si>
  <si>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</si>
  <si>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</si>
  <si>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</si>
  <si>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</si>
  <si>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</si>
  <si>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</si>
  <si>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</si>
  <si>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</si>
  <si>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</si>
  <si>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</si>
  <si>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</si>
  <si>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</si>
  <si>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</si>
  <si>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</si>
  <si>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</si>
  <si>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</si>
  <si>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</si>
  <si>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</si>
  <si>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</si>
  <si>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</si>
  <si>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</si>
  <si>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</si>
  <si>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</si>
  <si>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</si>
  <si>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</si>
  <si>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</si>
  <si>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</si>
  <si>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</si>
  <si>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</si>
  <si>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</si>
  <si>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</si>
  <si>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</si>
  <si>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</si>
  <si>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</si>
  <si>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</si>
  <si>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</si>
  <si>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</si>
  <si>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</si>
  <si>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</si>
  <si>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</si>
  <si>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</si>
  <si>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</si>
  <si>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</si>
  <si>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</si>
  <si>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</si>
  <si>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</si>
  <si>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</si>
  <si>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</si>
  <si>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</si>
  <si>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</si>
  <si>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</si>
  <si>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</si>
  <si>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</si>
  <si>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</si>
  <si>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</si>
  <si>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</si>
  <si>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</si>
  <si>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</si>
  <si>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</si>
  <si>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</si>
  <si>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</si>
  <si>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</si>
  <si>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</si>
  <si>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</si>
  <si>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</si>
  <si>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</si>
  <si>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</si>
  <si>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</si>
  <si>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</si>
  <si>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</si>
  <si>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</si>
  <si>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</si>
  <si>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</si>
  <si>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</si>
  <si>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</si>
  <si>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</si>
  <si>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</si>
  <si>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</si>
  <si>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</si>
  <si>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</si>
  <si>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</si>
  <si>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</si>
  <si>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</si>
  <si>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</si>
  <si>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</si>
  <si>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</si>
  <si>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</si>
  <si>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</si>
  <si>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</si>
  <si>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</si>
  <si>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</si>
  <si>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</si>
  <si>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</si>
  <si>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</si>
  <si>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</si>
  <si>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</si>
  <si>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</si>
  <si>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</si>
  <si>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</si>
  <si>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</si>
  <si>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</si>
  <si>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</si>
  <si>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</si>
  <si>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</si>
  <si>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</si>
  <si>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</si>
  <si>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</si>
  <si>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</si>
  <si>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</si>
  <si>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</si>
  <si>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</si>
  <si>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</si>
  <si>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</si>
  <si>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</si>
  <si>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</si>
  <si>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</si>
  <si>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</si>
  <si>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</si>
  <si>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</si>
  <si>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</si>
  <si>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</si>
  <si>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</si>
  <si>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</si>
  <si>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</si>
  <si>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</si>
  <si>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</si>
  <si>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</si>
  <si>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</si>
  <si>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</si>
  <si>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</si>
  <si>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</si>
  <si>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</si>
  <si>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</si>
  <si>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</si>
  <si>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</si>
  <si>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</si>
  <si>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</si>
  <si>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</si>
  <si>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</si>
  <si>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</si>
  <si>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</si>
  <si>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</si>
  <si>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</si>
  <si>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</si>
  <si>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</si>
  <si>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</si>
  <si>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</si>
  <si>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</si>
  <si>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</si>
  <si>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</si>
  <si>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</si>
  <si>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</si>
  <si>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</si>
  <si>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</si>
  <si>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</si>
  <si>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</si>
  <si>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</si>
  <si>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</si>
  <si>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</si>
  <si>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</si>
  <si>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</si>
  <si>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</si>
  <si>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</si>
  <si>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</si>
  <si>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</si>
  <si>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</si>
  <si>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</si>
  <si>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</si>
  <si>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</si>
  <si>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</si>
  <si>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</si>
  <si>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</si>
  <si>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</si>
  <si>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</si>
  <si>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</si>
  <si>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</si>
  <si>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</si>
  <si>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</si>
  <si>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</si>
  <si>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</si>
  <si>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</si>
  <si>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</si>
  <si>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</si>
  <si>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</si>
  <si>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</si>
  <si>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</si>
  <si>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</si>
  <si>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</si>
  <si>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</si>
  <si>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</si>
  <si>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</si>
  <si>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</si>
  <si>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</si>
  <si>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</si>
  <si>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</si>
  <si>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</si>
  <si>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</si>
  <si>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</si>
  <si>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</si>
  <si>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</si>
  <si>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</si>
  <si>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</si>
  <si>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</si>
  <si>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</si>
  <si>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</si>
  <si>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</si>
  <si>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</si>
  <si>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</si>
  <si>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</si>
  <si>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</si>
  <si>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</si>
  <si>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</si>
  <si>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</si>
  <si>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</si>
  <si>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</si>
  <si>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</si>
  <si>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</si>
  <si>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</si>
  <si>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</si>
  <si>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</si>
  <si>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</si>
  <si>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</si>
  <si>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</si>
  <si>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</si>
  <si>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</si>
  <si>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</si>
  <si>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</si>
  <si>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</si>
  <si>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</si>
  <si>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</si>
  <si>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</si>
  <si>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</si>
  <si>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</si>
  <si>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</si>
  <si>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</si>
  <si>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</si>
  <si>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</si>
  <si>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</si>
  <si>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</si>
  <si>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</si>
  <si>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</si>
  <si>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</si>
  <si>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</si>
  <si>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</si>
  <si>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</si>
  <si>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</si>
  <si>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</si>
  <si>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</si>
  <si>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</si>
  <si>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</si>
  <si>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</si>
  <si>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</si>
  <si>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</si>
  <si>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</si>
  <si>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</si>
  <si>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</si>
  <si>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</si>
  <si>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</si>
  <si>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</si>
  <si>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</si>
  <si>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</si>
  <si>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</si>
  <si>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</si>
  <si>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</si>
  <si>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</si>
  <si>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</si>
  <si>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</si>
  <si>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</si>
  <si>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</si>
  <si>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</si>
  <si>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</si>
  <si>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</si>
  <si>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</si>
  <si>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</si>
  <si>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</si>
  <si>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</si>
  <si>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</si>
  <si>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</si>
  <si>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</si>
  <si>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</si>
  <si>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</si>
  <si>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</si>
  <si>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</si>
  <si>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</si>
  <si>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</si>
  <si>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</si>
  <si>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</si>
  <si>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</si>
  <si>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</si>
  <si>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</si>
  <si>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</si>
  <si>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</si>
  <si>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</si>
  <si>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</si>
  <si>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</si>
  <si>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</si>
  <si>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</si>
  <si>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</si>
  <si>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</si>
  <si>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</si>
  <si>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</si>
  <si>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</si>
  <si>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</si>
  <si>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</si>
  <si>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</si>
  <si>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</si>
  <si>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</si>
  <si>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</si>
  <si>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</si>
  <si>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</si>
  <si>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</si>
  <si>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</si>
  <si>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</si>
  <si>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</si>
  <si>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</si>
  <si>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</si>
  <si>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</si>
  <si>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</si>
  <si>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</si>
  <si>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</si>
  <si>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</si>
  <si>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</si>
  <si>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</si>
  <si>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</si>
  <si>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</si>
  <si>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</si>
  <si>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</si>
  <si>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</si>
  <si>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</si>
  <si>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</si>
  <si>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</si>
  <si>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</si>
  <si>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</si>
  <si>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</si>
  <si>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</si>
  <si>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</si>
  <si>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</si>
  <si>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</si>
  <si>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</si>
  <si>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</si>
  <si>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</si>
  <si>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</si>
  <si>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</si>
  <si>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</si>
  <si>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</si>
  <si>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</si>
  <si>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</si>
  <si>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</si>
  <si>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</si>
  <si>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</si>
  <si>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</si>
  <si>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</si>
  <si>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</si>
  <si>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</si>
  <si>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</si>
  <si>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</si>
  <si>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</si>
  <si>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</si>
  <si>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</si>
  <si>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</si>
  <si>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</si>
  <si>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</si>
  <si>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</si>
  <si>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</si>
  <si>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</si>
  <si>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</si>
  <si>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</si>
  <si>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</si>
  <si>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</si>
  <si>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</si>
  <si>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</si>
  <si>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</si>
  <si>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</si>
  <si>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</si>
  <si>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</si>
  <si>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</si>
  <si>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</si>
  <si>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</si>
  <si>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</si>
  <si>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</si>
  <si>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</si>
  <si>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</si>
  <si>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</si>
  <si>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</si>
  <si>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</si>
  <si>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</si>
  <si>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</si>
  <si>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</si>
  <si>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</si>
  <si>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</si>
  <si>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</si>
  <si>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</si>
  <si>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</si>
  <si>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</si>
  <si>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</si>
  <si>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</si>
  <si>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</si>
  <si>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</si>
  <si>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</si>
  <si>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</si>
  <si>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</si>
  <si>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</si>
  <si>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</si>
  <si>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</si>
  <si>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</si>
  <si>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</si>
  <si>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</si>
  <si>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</si>
  <si>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</si>
  <si>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</si>
  <si>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</si>
  <si>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</si>
  <si>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</si>
  <si>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</si>
  <si>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</si>
  <si>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</si>
  <si>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</si>
  <si>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</si>
  <si>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</si>
  <si>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</si>
  <si>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</si>
  <si>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</si>
  <si>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</si>
  <si>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</si>
  <si>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</si>
  <si>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</si>
  <si>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</si>
  <si>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</si>
  <si>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</si>
  <si>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</si>
  <si>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</si>
  <si>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</si>
  <si>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</si>
  <si>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</si>
  <si>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</si>
  <si>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</si>
  <si>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</si>
  <si>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</si>
  <si>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</si>
  <si>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</si>
  <si>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</si>
  <si>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</si>
  <si>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</si>
  <si>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</si>
  <si>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</si>
  <si>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</si>
  <si>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</si>
  <si>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</si>
  <si>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</si>
  <si>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</si>
  <si>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</si>
  <si>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</si>
  <si>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</si>
  <si>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</si>
  <si>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</si>
  <si>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</si>
  <si>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</si>
  <si>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</si>
  <si>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</si>
  <si>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</si>
  <si>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</si>
  <si>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</si>
  <si>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</si>
  <si>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</si>
  <si>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</si>
  <si>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</si>
  <si>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</si>
  <si>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</si>
  <si>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</si>
  <si>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</si>
  <si>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</si>
  <si>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</si>
  <si>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</si>
  <si>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</si>
  <si>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</si>
  <si>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</si>
  <si>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</si>
  <si>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</si>
  <si>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</si>
  <si>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</si>
  <si>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</si>
  <si>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</si>
  <si>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</si>
  <si>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</si>
  <si>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</si>
  <si>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</si>
  <si>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</si>
  <si>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</si>
  <si>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</si>
  <si>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</si>
  <si>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</si>
  <si>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</si>
  <si>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</si>
  <si>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</si>
  <si>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</si>
  <si>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</si>
  <si>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</si>
  <si>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</si>
  <si>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</si>
  <si>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</si>
  <si>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</si>
  <si>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</si>
  <si>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</si>
  <si>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</si>
  <si>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</si>
  <si>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</si>
  <si>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</si>
  <si>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</si>
  <si>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</si>
  <si>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</si>
  <si>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</si>
  <si>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</si>
  <si>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</si>
  <si>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</si>
  <si>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</si>
  <si>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</si>
  <si>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</si>
  <si>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</si>
  <si>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</si>
  <si>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</si>
  <si>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</si>
  <si>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</si>
  <si>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</si>
  <si>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</si>
  <si>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</si>
  <si>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</si>
  <si>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</si>
  <si>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</si>
  <si>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</si>
  <si>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</si>
  <si>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</si>
  <si>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</si>
  <si>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</si>
  <si>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</si>
  <si>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</si>
  <si>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</si>
  <si>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</si>
  <si>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</si>
  <si>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</si>
  <si>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</si>
  <si>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</si>
  <si>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</si>
  <si>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</si>
  <si>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</si>
  <si>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</si>
  <si>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</si>
  <si>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</si>
  <si>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</si>
  <si>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</si>
  <si>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</si>
  <si>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</si>
  <si>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</si>
  <si>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</si>
  <si>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</si>
  <si>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</si>
  <si>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</si>
  <si>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</si>
  <si>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</si>
  <si>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</si>
  <si>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</si>
  <si>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</si>
  <si>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</si>
  <si>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</si>
  <si>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</si>
  <si>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</si>
  <si>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</si>
  <si>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</si>
  <si>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</si>
  <si>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</si>
  <si>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</si>
  <si>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</si>
  <si>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</si>
  <si>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</si>
  <si>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</si>
  <si>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</si>
  <si>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</si>
  <si>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</si>
  <si>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</si>
  <si>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</si>
  <si>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</si>
  <si>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</si>
  <si>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</si>
  <si>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</si>
  <si>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</si>
  <si>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</si>
  <si>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</si>
  <si>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</si>
  <si>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</si>
  <si>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</si>
  <si>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</si>
  <si>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</si>
  <si>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</si>
  <si>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</si>
  <si>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</si>
  <si>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</si>
  <si>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</si>
  <si>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</si>
  <si>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</si>
  <si>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</si>
  <si>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</si>
  <si>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</si>
  <si>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</si>
  <si>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</si>
  <si>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</si>
  <si>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</si>
  <si>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</si>
  <si>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</si>
  <si>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</si>
  <si>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</si>
  <si>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</si>
  <si>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</si>
  <si>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</si>
  <si>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</si>
  <si>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</si>
  <si>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</si>
  <si>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</si>
  <si>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</si>
  <si>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</si>
  <si>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</si>
  <si>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</si>
  <si>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</si>
  <si>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</si>
  <si>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</si>
  <si>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</si>
  <si>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</si>
  <si>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</si>
  <si>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</si>
  <si>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</si>
  <si>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</si>
  <si>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</si>
  <si>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</si>
  <si>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</si>
  <si>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</si>
  <si>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</si>
  <si>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</si>
  <si>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</si>
  <si>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</si>
  <si>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</si>
  <si>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</si>
  <si>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</si>
  <si>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</si>
  <si>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</si>
  <si>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</si>
  <si>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</si>
  <si>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</si>
  <si>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</si>
  <si>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</si>
  <si>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</si>
  <si>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</si>
  <si>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</si>
  <si>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</si>
  <si>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</si>
  <si>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</si>
  <si>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</si>
  <si>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</si>
  <si>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</si>
  <si>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</si>
  <si>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</si>
  <si>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</si>
  <si>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</si>
  <si>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</si>
  <si>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</si>
  <si>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</si>
  <si>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</si>
  <si>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</si>
  <si>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</si>
  <si>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</si>
  <si>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</si>
  <si>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</si>
  <si>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</si>
  <si>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</si>
  <si>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</si>
  <si>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</si>
  <si>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</si>
  <si>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</si>
  <si>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</si>
  <si>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</si>
  <si>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</si>
  <si>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</si>
  <si>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</si>
  <si>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</si>
  <si>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</si>
  <si>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</si>
  <si>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</si>
  <si>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</si>
  <si>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</si>
  <si>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</si>
  <si>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</si>
  <si>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</si>
  <si>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</si>
  <si>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</si>
  <si>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</si>
  <si>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</si>
  <si>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</si>
  <si>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</si>
  <si>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</si>
  <si>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</si>
  <si>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</si>
  <si>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</si>
  <si>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</si>
  <si>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</si>
  <si>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</si>
  <si>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</si>
  <si>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</si>
  <si>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</si>
  <si>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</si>
  <si>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</si>
  <si>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</si>
  <si>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</si>
  <si>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</si>
  <si>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</si>
  <si>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</si>
  <si>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</si>
  <si>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</si>
  <si>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</si>
  <si>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</si>
  <si>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</si>
  <si>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</si>
  <si>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</si>
  <si>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</si>
  <si>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</si>
  <si>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</si>
  <si>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</si>
  <si>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</si>
  <si>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</si>
  <si>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</si>
  <si>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</si>
  <si>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</si>
  <si>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</si>
  <si>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</si>
  <si>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</si>
  <si>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</si>
  <si>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</si>
  <si>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</si>
  <si>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</si>
  <si>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</si>
  <si>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</si>
  <si>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</si>
  <si>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</si>
  <si>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</si>
  <si>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</si>
  <si>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</si>
  <si>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</si>
  <si>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</si>
  <si>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</si>
  <si>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</si>
  <si>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</si>
  <si>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</si>
  <si>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</si>
  <si>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</si>
  <si>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</si>
  <si>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</si>
  <si>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</si>
  <si>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</si>
  <si>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</si>
  <si>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</si>
  <si>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</si>
  <si>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</si>
  <si>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</si>
  <si>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</si>
  <si>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</si>
  <si>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</si>
  <si>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</si>
  <si>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</si>
  <si>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</si>
  <si>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</si>
  <si>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</si>
  <si>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</si>
  <si>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</si>
  <si>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</si>
  <si>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</si>
  <si>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</si>
  <si>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</si>
  <si>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</si>
  <si>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</si>
  <si>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</si>
  <si>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</si>
  <si>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</si>
  <si>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</si>
  <si>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</si>
  <si>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</si>
  <si>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</si>
  <si>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</si>
  <si>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</si>
  <si>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</si>
  <si>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</si>
  <si>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</si>
  <si>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</si>
  <si>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</si>
  <si>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</si>
  <si>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</si>
  <si>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</si>
  <si>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</si>
  <si>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</si>
  <si>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</si>
  <si>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</si>
  <si>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</si>
  <si>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</si>
  <si>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</si>
  <si>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</si>
  <si>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</si>
  <si>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</si>
  <si>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</si>
  <si>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</si>
  <si>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</si>
  <si>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</si>
  <si>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</si>
  <si>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</si>
  <si>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</si>
  <si>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</si>
  <si>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</si>
  <si>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</si>
  <si>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</si>
  <si>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</si>
  <si>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</si>
  <si>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</si>
  <si>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</si>
  <si>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</si>
  <si>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</si>
  <si>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</si>
  <si>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</si>
  <si>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</si>
  <si>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</si>
  <si>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</si>
  <si>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</si>
  <si>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</si>
  <si>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</si>
  <si>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</si>
  <si>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</si>
  <si>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</si>
  <si>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</si>
  <si>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</si>
  <si>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</si>
  <si>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</si>
  <si>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</si>
  <si>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</si>
  <si>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</si>
  <si>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</si>
  <si>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</si>
  <si>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</si>
  <si>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</si>
  <si>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</si>
  <si>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</si>
  <si>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</si>
  <si>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</si>
  <si>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</si>
  <si>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</si>
  <si>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</si>
  <si>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</si>
  <si>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</si>
  <si>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</si>
  <si>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</si>
  <si>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</si>
  <si>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</si>
  <si>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</si>
  <si>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</si>
  <si>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</si>
  <si>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</si>
  <si>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</si>
  <si>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</si>
  <si>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</si>
  <si>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</si>
  <si>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</si>
  <si>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</si>
  <si>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</si>
  <si>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</si>
  <si>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</si>
  <si>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</si>
  <si>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</si>
  <si>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</si>
  <si>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</si>
  <si>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</si>
  <si>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</si>
  <si>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</si>
  <si>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</si>
  <si>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</si>
  <si>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</si>
  <si>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</si>
  <si>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</si>
  <si>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</si>
  <si>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</si>
  <si>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</si>
  <si>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</si>
  <si>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</si>
  <si>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</si>
  <si>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</si>
  <si>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</si>
  <si>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</si>
  <si>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</si>
  <si>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</si>
  <si>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</si>
  <si>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</si>
  <si>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</si>
  <si>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</si>
  <si>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</si>
  <si>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</si>
  <si>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</si>
  <si>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</si>
  <si>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</si>
  <si>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</si>
  <si>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</si>
  <si>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</si>
  <si>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</si>
  <si>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</si>
  <si>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</si>
  <si>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</si>
  <si>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</si>
  <si>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</si>
  <si>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</si>
  <si>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</si>
  <si>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</si>
  <si>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</si>
  <si>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</si>
  <si>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</si>
  <si>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</si>
  <si>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</si>
  <si>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</si>
  <si>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</si>
  <si>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</si>
  <si>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</si>
  <si>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</si>
  <si>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</si>
  <si>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</si>
  <si>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</si>
  <si>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</si>
  <si>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</si>
  <si>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</si>
  <si>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</si>
  <si>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</si>
  <si>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</si>
  <si>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</si>
  <si>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</si>
  <si>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</si>
  <si>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</si>
  <si>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</si>
  <si>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</si>
  <si>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</si>
  <si>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</si>
  <si>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</si>
  <si>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</si>
  <si>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</si>
  <si>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</si>
  <si>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</si>
  <si>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</si>
  <si>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</si>
  <si>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</si>
  <si>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</si>
  <si>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</si>
  <si>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</si>
  <si>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</si>
  <si>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</si>
  <si>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</si>
  <si>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</si>
  <si>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</si>
  <si>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</si>
  <si>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</si>
  <si>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</si>
  <si>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</si>
  <si>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</si>
  <si>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</si>
  <si>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</si>
  <si>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</si>
  <si>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</si>
  <si>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</si>
  <si>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</si>
  <si>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</si>
  <si>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</si>
  <si>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</si>
  <si>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</si>
  <si>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</si>
  <si>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</si>
  <si>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</si>
  <si>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</si>
  <si>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</si>
  <si>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</si>
  <si>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</si>
  <si>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</si>
  <si>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</si>
  <si>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</si>
  <si>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</si>
  <si>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</si>
  <si>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</si>
  <si>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</si>
  <si>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</si>
  <si>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</si>
  <si>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</si>
  <si>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</si>
  <si>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</si>
  <si>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</si>
  <si>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</si>
  <si>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</si>
  <si>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</si>
  <si>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</si>
  <si>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</si>
  <si>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</si>
  <si>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</si>
  <si>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</si>
  <si>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</si>
  <si>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</si>
  <si>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</si>
  <si>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</si>
  <si>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</si>
  <si>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</si>
  <si>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</si>
  <si>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</si>
  <si>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</si>
  <si>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</si>
  <si>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</si>
  <si>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</si>
  <si>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</si>
  <si>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</si>
  <si>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</si>
  <si>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</si>
  <si>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</si>
  <si>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</si>
  <si>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</si>
  <si>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</si>
  <si>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</si>
  <si>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</si>
  <si>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</si>
  <si>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</si>
  <si>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</si>
  <si>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</si>
  <si>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</si>
  <si>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</si>
  <si>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</si>
  <si>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</si>
  <si>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</si>
  <si>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</si>
  <si>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</si>
  <si>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</si>
  <si>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</si>
  <si>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</si>
  <si>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</si>
  <si>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</si>
  <si>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</si>
  <si>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</si>
  <si>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</si>
  <si>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</si>
  <si>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</si>
  <si>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</si>
  <si>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</si>
  <si>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</si>
  <si>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</si>
  <si>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</si>
  <si>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</si>
  <si>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</si>
  <si>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</si>
  <si>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</si>
  <si>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</si>
  <si>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</si>
  <si>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</si>
  <si>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</si>
  <si>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</si>
  <si>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</si>
  <si>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</si>
  <si>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</si>
  <si>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</si>
  <si>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</si>
  <si>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</si>
  <si>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</si>
  <si>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</si>
  <si>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</si>
  <si>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</si>
  <si>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</si>
  <si>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</si>
  <si>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</si>
  <si>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</si>
  <si>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</si>
  <si>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</si>
  <si>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</si>
  <si>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</si>
  <si>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</si>
  <si>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</si>
  <si>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</si>
  <si>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</si>
  <si>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</si>
  <si>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</si>
  <si>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</si>
  <si>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</si>
  <si>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</si>
  <si>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</si>
  <si>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</si>
  <si>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</si>
  <si>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</si>
  <si>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</si>
  <si>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</si>
  <si>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</si>
  <si>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</si>
  <si>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</si>
  <si>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</si>
  <si>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</si>
  <si>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</si>
  <si>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</si>
  <si>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</si>
  <si>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</si>
  <si>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</si>
  <si>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</si>
  <si>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</si>
  <si>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</si>
  <si>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</si>
  <si>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</si>
  <si>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</si>
  <si>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</si>
  <si>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</si>
  <si>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</si>
  <si>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</si>
  <si>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</si>
  <si>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</si>
  <si>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</si>
  <si>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</si>
  <si>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</si>
  <si>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</si>
  <si>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</si>
  <si>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</si>
  <si>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</si>
  <si>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</si>
  <si>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</si>
  <si>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</si>
  <si>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</si>
  <si>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</si>
  <si>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</si>
  <si>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</si>
  <si>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</si>
  <si>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</si>
  <si>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</si>
  <si>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</si>
  <si>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</si>
  <si>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</si>
  <si>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</si>
  <si>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</si>
  <si>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</si>
  <si>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</si>
  <si>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</si>
  <si>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</si>
  <si>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</si>
  <si>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</si>
  <si>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</si>
  <si>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</si>
  <si>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</si>
  <si>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</si>
  <si>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</si>
  <si>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</si>
  <si>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</si>
  <si>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</si>
  <si>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</si>
  <si>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</si>
  <si>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</si>
  <si>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</si>
  <si>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</si>
  <si>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</si>
  <si>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</si>
  <si>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</si>
  <si>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</si>
  <si>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</si>
  <si>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</si>
  <si>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</si>
  <si>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</si>
  <si>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</si>
  <si>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</si>
  <si>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</si>
  <si>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</si>
  <si>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</si>
  <si>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</si>
  <si>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</si>
  <si>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</si>
  <si>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</si>
  <si>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</si>
  <si>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</si>
  <si>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</si>
  <si>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</si>
  <si>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</si>
  <si>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</si>
  <si>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</si>
  <si>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</si>
  <si>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</si>
  <si>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</si>
  <si>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</si>
  <si>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</si>
  <si>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</si>
  <si>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</si>
  <si>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</si>
  <si>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</si>
  <si>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</si>
  <si>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</si>
  <si>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</si>
  <si>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</si>
  <si>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</si>
  <si>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</si>
  <si>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</si>
  <si>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</si>
  <si>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</si>
  <si>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</si>
  <si>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</si>
  <si>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</si>
  <si>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</si>
  <si>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</si>
  <si>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</si>
  <si>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</si>
  <si>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</si>
  <si>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</si>
  <si>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</si>
  <si>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</si>
  <si>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</si>
  <si>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</si>
  <si>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</si>
  <si>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</si>
  <si>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</si>
  <si>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</si>
  <si>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</si>
  <si>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</si>
  <si>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</si>
  <si>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</si>
  <si>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</si>
  <si>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</si>
  <si>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</si>
  <si>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</si>
  <si>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</si>
  <si>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</si>
  <si>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</si>
  <si>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</si>
  <si>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</si>
  <si>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</si>
  <si>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</si>
  <si>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</si>
  <si>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</si>
  <si>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</si>
  <si>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</si>
  <si>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</si>
  <si>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</si>
  <si>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</si>
  <si>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</si>
  <si>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</si>
  <si>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</si>
  <si>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</si>
  <si>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</si>
  <si>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</si>
  <si>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</si>
  <si>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</si>
  <si>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</si>
  <si>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</si>
  <si>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</si>
  <si>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</si>
  <si>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</si>
  <si>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</si>
  <si>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</si>
  <si>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</si>
  <si>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</si>
  <si>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</si>
  <si>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</si>
  <si>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</si>
  <si>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</si>
  <si>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</si>
  <si>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</si>
  <si>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</si>
  <si>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</si>
  <si>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</si>
  <si>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</si>
  <si>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</si>
  <si>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</si>
  <si>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</si>
  <si>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</si>
  <si>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</si>
  <si>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</si>
  <si>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</si>
  <si>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</si>
  <si>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</si>
  <si>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</si>
  <si>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</si>
  <si>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</si>
  <si>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</si>
  <si>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</si>
  <si>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</si>
  <si>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</si>
  <si>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</si>
  <si>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</si>
  <si>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</si>
  <si>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</si>
  <si>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</si>
  <si>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</si>
  <si>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</si>
  <si>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</si>
  <si>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</si>
  <si>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</si>
  <si>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</si>
  <si>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</si>
  <si>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</si>
  <si>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</si>
  <si>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</si>
  <si>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</si>
  <si>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</si>
  <si>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</si>
  <si>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</si>
  <si>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</si>
  <si>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</si>
  <si>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</si>
  <si>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</si>
  <si>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</si>
  <si>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</si>
  <si>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</si>
  <si>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</si>
  <si>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</si>
  <si>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</si>
  <si>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</si>
  <si>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</si>
  <si>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</si>
  <si>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</si>
  <si>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</si>
  <si>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</si>
  <si>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</si>
  <si>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</si>
  <si>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</si>
  <si>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</si>
  <si>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</si>
  <si>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</si>
  <si>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</si>
  <si>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</si>
  <si>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</si>
  <si>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</si>
  <si>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</si>
  <si>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</si>
  <si>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</si>
  <si>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</si>
  <si>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</si>
  <si>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</si>
  <si>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</si>
  <si>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</si>
  <si>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</si>
  <si>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</si>
  <si>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</si>
  <si>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</si>
  <si>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</si>
  <si>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</si>
  <si>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</si>
  <si>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</si>
  <si>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</si>
  <si>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</si>
  <si>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</si>
  <si>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</si>
  <si>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</si>
  <si>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</si>
  <si>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</si>
  <si>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</si>
  <si>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</si>
  <si>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</si>
  <si>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</si>
  <si>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</si>
  <si>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</si>
  <si>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</si>
  <si>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</si>
  <si>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</si>
  <si>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</si>
  <si>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</si>
  <si>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</si>
  <si>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</si>
  <si>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</si>
  <si>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</si>
  <si>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</si>
  <si>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</si>
  <si>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</si>
  <si>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</si>
  <si>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</si>
  <si>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</si>
  <si>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</si>
  <si>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</si>
  <si>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</si>
  <si>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</si>
  <si>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</si>
  <si>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</si>
  <si>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</si>
  <si>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</si>
  <si>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</si>
  <si>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</si>
  <si>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</si>
  <si>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</si>
  <si>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</si>
  <si>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</si>
  <si>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</si>
  <si>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</si>
  <si>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</si>
  <si>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</si>
  <si>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</si>
  <si>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</si>
  <si>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</si>
  <si>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</si>
  <si>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</si>
  <si>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</si>
  <si>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</si>
  <si>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</si>
  <si>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</si>
  <si>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</si>
  <si>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</si>
  <si>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</si>
  <si>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</si>
  <si>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</si>
  <si>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</si>
  <si>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</si>
  <si>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</si>
  <si>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</si>
  <si>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</si>
  <si>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</si>
  <si>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</si>
  <si>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</si>
  <si>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</si>
  <si>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</si>
  <si>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</si>
  <si>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</si>
  <si>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</si>
  <si>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</si>
  <si>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</si>
  <si>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</si>
  <si>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</si>
  <si>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</si>
  <si>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</si>
  <si>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</si>
  <si>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</si>
  <si>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</si>
  <si>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</si>
  <si>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</si>
  <si>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</si>
  <si>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</si>
  <si>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</si>
  <si>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</si>
  <si>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</si>
  <si>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</si>
  <si>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</si>
  <si>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</si>
  <si>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</si>
  <si>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</si>
  <si>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</si>
  <si>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</si>
  <si>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</si>
  <si>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</si>
  <si>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</si>
  <si>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</si>
  <si>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</si>
  <si>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</si>
  <si>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</si>
  <si>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</si>
  <si>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</si>
  <si>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</si>
  <si>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</si>
  <si>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</si>
  <si>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</si>
  <si>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</si>
  <si>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</si>
  <si>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</si>
  <si>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</si>
  <si>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</si>
  <si>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</si>
  <si>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</si>
  <si>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</si>
  <si>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</si>
  <si>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</si>
  <si>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</si>
  <si>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</si>
  <si>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</si>
  <si>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</si>
  <si>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</si>
  <si>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</si>
  <si>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</si>
  <si>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</si>
  <si>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</si>
  <si>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</si>
  <si>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</si>
  <si>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</si>
  <si>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</si>
  <si>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</si>
  <si>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</si>
  <si>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</si>
  <si>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</si>
  <si>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</si>
  <si>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</si>
  <si>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</si>
  <si>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</si>
  <si>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</si>
  <si>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</si>
  <si>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</si>
  <si>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</si>
  <si>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</si>
  <si>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</si>
  <si>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</si>
  <si>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</si>
  <si>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</si>
  <si>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</si>
  <si>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</si>
  <si>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</si>
  <si>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</si>
  <si>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</si>
  <si>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</si>
  <si>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</si>
  <si>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</si>
  <si>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</si>
  <si>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</si>
  <si>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</si>
  <si>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</si>
  <si>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</si>
  <si>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</si>
  <si>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</si>
  <si>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</si>
  <si>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</si>
  <si>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</si>
  <si>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</si>
  <si>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</si>
  <si>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</si>
  <si>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</si>
  <si>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</si>
  <si>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</si>
  <si>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</si>
  <si>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</si>
  <si>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</si>
  <si>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</si>
  <si>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</si>
  <si>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</si>
  <si>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</si>
  <si>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</si>
  <si>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</si>
  <si>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</si>
  <si>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</si>
  <si>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</si>
  <si>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</si>
  <si>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</si>
  <si>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</si>
  <si>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</si>
  <si>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</si>
  <si>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</si>
  <si>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</si>
  <si>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</si>
  <si>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</si>
  <si>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</si>
  <si>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</si>
  <si>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</si>
  <si>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</si>
  <si>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</si>
  <si>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</si>
  <si>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</si>
  <si>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</si>
  <si>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</si>
  <si>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</si>
  <si>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</si>
  <si>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</si>
  <si>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</si>
  <si>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</si>
  <si>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</si>
  <si>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</si>
  <si>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</si>
  <si>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</si>
  <si>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</si>
  <si>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</si>
  <si>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</si>
  <si>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</si>
  <si>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</si>
  <si>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</si>
  <si>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</si>
  <si>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</si>
  <si>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</si>
  <si>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</si>
  <si>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</si>
  <si>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</si>
  <si>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</si>
  <si>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</si>
  <si>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</si>
  <si>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</si>
  <si>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</si>
  <si>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</si>
  <si>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</si>
  <si>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</si>
  <si>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</si>
  <si>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</si>
  <si>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</si>
  <si>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</si>
  <si>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</si>
  <si>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</si>
  <si>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</si>
  <si>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</si>
  <si>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</si>
  <si>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</si>
  <si>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</si>
  <si>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</si>
  <si>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</si>
  <si>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</si>
  <si>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</si>
  <si>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</si>
  <si>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</si>
  <si>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</si>
  <si>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</si>
  <si>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</si>
  <si>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</si>
  <si>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</si>
  <si>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</si>
  <si>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</si>
  <si>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</si>
  <si>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</si>
  <si>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</si>
  <si>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</si>
  <si>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</si>
  <si>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</si>
  <si>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</si>
  <si>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</si>
  <si>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</si>
  <si>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</si>
  <si>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</si>
  <si>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</si>
  <si>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</si>
  <si>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</si>
  <si>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</si>
  <si>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</si>
  <si>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</si>
  <si>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</si>
  <si>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</si>
  <si>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</si>
  <si>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</si>
  <si>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</si>
  <si>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</si>
  <si>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</si>
  <si>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</si>
  <si>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</si>
  <si>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</si>
  <si>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</si>
  <si>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</si>
  <si>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</si>
  <si>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</si>
  <si>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</si>
  <si>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</si>
  <si>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</si>
  <si>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</si>
  <si>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</si>
  <si>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</si>
  <si>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</si>
  <si>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</si>
  <si>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</si>
  <si>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</si>
  <si>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</si>
  <si>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</si>
  <si>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</si>
  <si>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</si>
  <si>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</si>
  <si>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</si>
  <si>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</si>
  <si>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</si>
  <si>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</si>
  <si>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</si>
  <si>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</si>
  <si>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</si>
  <si>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</si>
  <si>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</si>
  <si>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</si>
  <si>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</si>
  <si>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</si>
  <si>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</si>
  <si>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</si>
  <si>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</si>
  <si>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</si>
  <si>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</si>
  <si>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</si>
  <si>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</si>
  <si>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</si>
  <si>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</si>
  <si>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</si>
  <si>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</si>
  <si>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</si>
  <si>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</si>
  <si>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</si>
  <si>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</si>
  <si>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</si>
  <si>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</si>
  <si>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</si>
  <si>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</si>
  <si>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</si>
  <si>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</si>
  <si>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</si>
  <si>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</si>
  <si>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</si>
  <si>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</si>
  <si>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</si>
  <si>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</si>
  <si>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</si>
  <si>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</si>
  <si>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</si>
  <si>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</si>
  <si>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</si>
  <si>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</si>
  <si>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</si>
  <si>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</si>
  <si>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</si>
  <si>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</si>
  <si>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</si>
  <si>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</si>
  <si>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</si>
  <si>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</si>
  <si>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</si>
  <si>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</si>
  <si>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</si>
  <si>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</si>
  <si>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</si>
  <si>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</si>
  <si>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</si>
  <si>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</si>
  <si>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</si>
  <si>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</si>
  <si>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</si>
  <si>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</si>
  <si>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</si>
  <si>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</si>
  <si>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</si>
  <si>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</si>
  <si>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</si>
  <si>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</si>
  <si>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</si>
  <si>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</si>
  <si>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</si>
  <si>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</si>
  <si>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</si>
  <si>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</si>
  <si>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</si>
  <si>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</si>
  <si>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</si>
  <si>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</si>
  <si>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</si>
  <si>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</si>
  <si>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</si>
  <si>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</si>
  <si>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</si>
  <si>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</si>
  <si>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</si>
  <si>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</si>
  <si>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</si>
  <si>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</si>
  <si>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</si>
  <si>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</si>
  <si>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</si>
  <si>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</si>
  <si>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</si>
  <si>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</si>
  <si>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</si>
  <si>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</si>
  <si>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</si>
  <si>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</si>
  <si>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</si>
  <si>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</si>
  <si>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</si>
  <si>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</si>
  <si>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</si>
  <si>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</si>
  <si>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</si>
  <si>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</si>
  <si>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</si>
  <si>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</si>
  <si>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</si>
  <si>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</si>
  <si>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</si>
  <si>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</si>
  <si>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</si>
  <si>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</si>
  <si>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</si>
  <si>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</si>
  <si>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</si>
  <si>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</si>
  <si>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</si>
  <si>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</si>
  <si>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</si>
  <si>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</si>
  <si>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</si>
  <si>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</si>
  <si>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</si>
  <si>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</si>
  <si>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</si>
  <si>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</si>
  <si>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</si>
  <si>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</si>
  <si>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</si>
  <si>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</si>
  <si>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</si>
  <si>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</si>
  <si>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</si>
  <si>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</si>
  <si>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</si>
  <si>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</si>
  <si>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</si>
  <si>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</si>
  <si>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</si>
  <si>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</si>
  <si>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</si>
  <si>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</si>
  <si>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</si>
  <si>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</si>
  <si>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</si>
  <si>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</si>
  <si>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</si>
  <si>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</si>
  <si>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</si>
  <si>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</si>
  <si>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</si>
  <si>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</si>
  <si>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</si>
  <si>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</si>
  <si>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</si>
  <si>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</si>
  <si>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</si>
  <si>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</si>
  <si>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</si>
  <si>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</si>
  <si>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</si>
  <si>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</si>
  <si>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</si>
  <si>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</si>
  <si>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</si>
  <si>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</si>
  <si>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</si>
  <si>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</si>
  <si>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</si>
  <si>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</si>
  <si>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</si>
  <si>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</si>
  <si>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</si>
  <si>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</si>
  <si>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</si>
  <si>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</si>
  <si>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</si>
  <si>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</si>
  <si>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</si>
  <si>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</si>
  <si>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</si>
  <si>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</si>
  <si>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</si>
  <si>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</si>
  <si>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</si>
  <si>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</si>
  <si>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</si>
  <si>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</si>
  <si>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</si>
  <si>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</si>
  <si>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</si>
  <si>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</si>
  <si>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</si>
  <si>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</si>
  <si>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</si>
  <si>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</si>
  <si>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</si>
  <si>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</si>
  <si>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</si>
  <si>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</si>
  <si>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</si>
  <si>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</si>
  <si>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</si>
  <si>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</si>
  <si>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</si>
  <si>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</si>
  <si>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</si>
  <si>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</si>
  <si>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</si>
  <si>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</si>
  <si>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</si>
  <si>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</si>
  <si>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</si>
  <si>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</si>
  <si>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</si>
  <si>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</si>
  <si>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</si>
  <si>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</si>
  <si>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</si>
  <si>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</si>
  <si>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</si>
  <si>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</si>
  <si>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</si>
  <si>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</si>
  <si>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</si>
  <si>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</si>
  <si>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</si>
  <si>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</si>
  <si>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</si>
  <si>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</si>
  <si>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</si>
  <si>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</si>
  <si>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</si>
  <si>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</si>
  <si>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</si>
  <si>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</si>
  <si>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</si>
  <si>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</si>
  <si>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</si>
  <si>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</si>
  <si>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</si>
  <si>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</si>
  <si>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</si>
  <si>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</si>
  <si>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</si>
  <si>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</si>
  <si>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</si>
  <si>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</si>
  <si>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</si>
  <si>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</si>
  <si>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</si>
  <si>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</si>
  <si>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</si>
  <si>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</si>
  <si>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</si>
  <si>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</si>
  <si>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</si>
  <si>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</si>
  <si>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</si>
  <si>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</si>
  <si>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</si>
  <si>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</si>
  <si>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</si>
  <si>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</si>
  <si>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</si>
  <si>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</si>
  <si>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</si>
  <si>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</si>
  <si>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</si>
  <si>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</si>
  <si>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</si>
  <si>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</si>
  <si>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</si>
  <si>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</si>
  <si>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</si>
  <si>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</si>
  <si>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</si>
  <si>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</si>
  <si>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</si>
  <si>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</si>
  <si>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</si>
  <si>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</si>
  <si>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</si>
  <si>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</si>
  <si>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</si>
  <si>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</si>
  <si>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</si>
  <si>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</si>
  <si>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</si>
  <si>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</si>
  <si>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</si>
  <si>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</si>
  <si>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</si>
  <si>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</si>
  <si>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</si>
  <si>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</si>
  <si>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</si>
  <si>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</si>
  <si>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</si>
  <si>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</si>
  <si>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</si>
  <si>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</si>
  <si>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</si>
  <si>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</si>
  <si>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</si>
  <si>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</si>
  <si>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</si>
  <si>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</si>
  <si>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</si>
  <si>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</si>
  <si>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</si>
  <si>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</si>
  <si>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</si>
  <si>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</si>
  <si>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</si>
  <si>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</si>
  <si>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</si>
  <si>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</si>
  <si>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</si>
  <si>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</si>
  <si>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</si>
  <si>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</si>
  <si>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</si>
  <si>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</si>
  <si>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</si>
  <si>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</si>
  <si>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</si>
  <si>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</si>
  <si>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</si>
  <si>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</si>
  <si>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</si>
  <si>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</si>
  <si>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</si>
  <si>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</si>
  <si>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</si>
  <si>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</si>
  <si>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</si>
  <si>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</si>
  <si>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</si>
  <si>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</si>
  <si>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</si>
  <si>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</si>
  <si>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</si>
  <si>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</si>
  <si>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</si>
  <si>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</si>
  <si>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</si>
  <si>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</si>
  <si>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</si>
  <si>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</si>
  <si>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</si>
  <si>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</si>
  <si>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</si>
  <si>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</si>
  <si>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</si>
  <si>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</si>
  <si>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</si>
  <si>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</si>
  <si>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</si>
  <si>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</si>
  <si>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</si>
  <si>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</si>
  <si>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</si>
  <si>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</si>
  <si>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</si>
  <si>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</si>
  <si>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</si>
  <si>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</si>
  <si>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</si>
  <si>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</si>
  <si>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</si>
  <si>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</si>
  <si>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</si>
  <si>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</si>
  <si>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</si>
  <si>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</si>
  <si>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</si>
  <si>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</si>
  <si>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</si>
  <si>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</si>
  <si>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</si>
  <si>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</si>
  <si>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</si>
  <si>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</si>
  <si>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</si>
  <si>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</si>
  <si>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</si>
  <si>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</si>
  <si>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</si>
  <si>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</si>
  <si>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</si>
  <si>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</si>
  <si>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</si>
  <si>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</si>
  <si>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</si>
  <si>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</si>
  <si>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</si>
  <si>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</si>
  <si>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</si>
  <si>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</si>
  <si>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</si>
  <si>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</si>
  <si>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</si>
  <si>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</si>
  <si>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</si>
  <si>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</si>
  <si>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</si>
  <si>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</si>
  <si>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</si>
  <si>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</si>
  <si>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</si>
  <si>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</si>
  <si>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</si>
  <si>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</si>
  <si>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</si>
  <si>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</si>
  <si>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</si>
  <si>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</si>
  <si>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</si>
  <si>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</si>
  <si>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</si>
  <si>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</si>
  <si>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</si>
  <si>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</si>
  <si>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</si>
  <si>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</si>
  <si>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</si>
  <si>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</si>
  <si>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</si>
  <si>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</si>
  <si>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</si>
  <si>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</si>
  <si>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</si>
  <si>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</si>
  <si>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</si>
  <si>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</si>
  <si>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</si>
  <si>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</si>
  <si>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</si>
  <si>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</si>
  <si>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</si>
  <si>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</si>
  <si>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</si>
  <si>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</si>
  <si>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</si>
  <si>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</si>
  <si>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</si>
  <si>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</si>
  <si>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</si>
  <si>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</si>
  <si>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</si>
  <si>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</si>
  <si>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</si>
  <si>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</si>
  <si>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</si>
  <si>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</si>
  <si>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</si>
  <si>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</si>
  <si>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</si>
  <si>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</si>
  <si>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</si>
  <si>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</si>
  <si>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</si>
  <si>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</si>
  <si>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</si>
  <si>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</si>
  <si>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</si>
  <si>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</si>
  <si>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</si>
  <si>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</si>
  <si>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</si>
  <si>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</si>
  <si>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</si>
  <si>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</si>
  <si>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</si>
  <si>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</si>
  <si>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</si>
  <si>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</si>
  <si>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</si>
  <si>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</si>
  <si>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</si>
  <si>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</si>
  <si>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</si>
  <si>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</si>
  <si>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</si>
  <si>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</si>
  <si>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</si>
  <si>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</si>
  <si>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</si>
  <si>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</si>
  <si>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</si>
  <si>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</si>
  <si>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</si>
  <si>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</si>
  <si>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</si>
  <si>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</si>
  <si>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</si>
  <si>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</si>
  <si>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</si>
  <si>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</si>
  <si>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</si>
  <si>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</si>
  <si>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</si>
  <si>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</si>
  <si>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</si>
  <si>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</si>
  <si>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</si>
  <si>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</si>
  <si>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</si>
  <si>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</si>
  <si>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</si>
  <si>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</si>
  <si>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</si>
  <si>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</si>
  <si>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</si>
  <si>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</si>
  <si>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</si>
  <si>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</si>
  <si>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</si>
  <si>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</si>
  <si>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</si>
  <si>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</si>
  <si>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</si>
  <si>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</si>
  <si>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</si>
  <si>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</si>
  <si>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</si>
  <si>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</si>
  <si>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</si>
  <si>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</si>
  <si>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</si>
  <si>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</si>
  <si>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</si>
  <si>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</si>
  <si>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</si>
  <si>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</si>
  <si>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</si>
  <si>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</si>
  <si>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</si>
  <si>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</si>
  <si>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</si>
  <si>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</si>
  <si>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</si>
  <si>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</si>
  <si>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</si>
  <si>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</si>
  <si>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</si>
  <si>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</si>
  <si>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</si>
  <si>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</si>
  <si>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</si>
  <si>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</si>
  <si>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</si>
  <si>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</si>
  <si>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</si>
  <si>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</si>
  <si>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</si>
  <si>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</si>
  <si>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</si>
  <si>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</si>
  <si>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</si>
  <si>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</si>
  <si>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</si>
  <si>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</si>
  <si>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</si>
  <si>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</si>
  <si>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</si>
  <si>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</si>
  <si>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</si>
  <si>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</si>
  <si>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</si>
  <si>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</si>
  <si>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</si>
  <si>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</si>
  <si>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</si>
  <si>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</si>
  <si>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</si>
  <si>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</si>
  <si>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</si>
  <si>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</si>
  <si>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</si>
  <si>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</si>
  <si>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</si>
  <si>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</si>
  <si>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</si>
  <si>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</si>
  <si>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</si>
  <si>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</si>
  <si>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</si>
  <si>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</si>
  <si>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</si>
  <si>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</si>
  <si>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</si>
  <si>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</si>
  <si>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</si>
  <si>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</si>
  <si>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</si>
  <si>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</si>
  <si>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</si>
  <si>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</si>
  <si>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</si>
  <si>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</si>
  <si>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</si>
  <si>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</si>
  <si>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</si>
  <si>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</si>
  <si>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</si>
  <si>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</si>
  <si>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</si>
  <si>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</si>
  <si>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</si>
  <si>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</si>
  <si>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</si>
  <si>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</si>
  <si>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</si>
  <si>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</si>
  <si>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</si>
  <si>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</si>
  <si>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</si>
  <si>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</si>
  <si>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</si>
  <si>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</si>
  <si>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</si>
  <si>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</si>
  <si>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</si>
  <si>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</si>
  <si>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</si>
  <si>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</si>
  <si>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</si>
  <si>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</si>
  <si>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</si>
  <si>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</si>
  <si>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</si>
  <si>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</si>
  <si>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</si>
  <si>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</si>
  <si>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</si>
  <si>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</si>
  <si>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</si>
  <si>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</si>
  <si>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</si>
  <si>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</si>
  <si>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</si>
  <si>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</si>
  <si>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</si>
  <si>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</si>
  <si>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</si>
  <si>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</si>
  <si>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</si>
  <si>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</si>
  <si>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</si>
  <si>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</si>
  <si>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</si>
  <si>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</si>
  <si>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</si>
  <si>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</si>
  <si>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</si>
  <si>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</si>
  <si>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</si>
  <si>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</si>
  <si>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</si>
  <si>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</si>
  <si>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</si>
  <si>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</si>
  <si>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</si>
  <si>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</si>
  <si>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</si>
  <si>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</si>
  <si>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</si>
  <si>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</si>
  <si>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</si>
  <si>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</si>
  <si>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</si>
  <si>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</si>
  <si>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</si>
  <si>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</si>
  <si>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</si>
  <si>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</si>
  <si>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</si>
  <si>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</si>
  <si>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</si>
  <si>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</si>
  <si>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</si>
  <si>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</si>
  <si>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</si>
  <si>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</si>
  <si>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</si>
  <si>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</si>
  <si>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</si>
  <si>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</si>
  <si>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</si>
  <si>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</si>
  <si>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</si>
  <si>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</si>
  <si>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</si>
  <si>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</si>
  <si>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</si>
  <si>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</si>
  <si>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</si>
  <si>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</si>
  <si>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</si>
  <si>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</si>
  <si>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</si>
  <si>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</si>
  <si>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</si>
  <si>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</si>
  <si>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</si>
  <si>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</si>
  <si>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</si>
  <si>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</si>
  <si>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</si>
  <si>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</si>
  <si>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</si>
  <si>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</si>
  <si>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</si>
  <si>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</si>
  <si>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</si>
  <si>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</si>
  <si>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</si>
  <si>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</si>
  <si>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</si>
  <si>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</si>
  <si>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</si>
  <si>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</si>
  <si>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</si>
  <si>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</si>
  <si>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</si>
  <si>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</si>
  <si>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</si>
  <si>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</si>
  <si>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</si>
  <si>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</si>
  <si>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</si>
  <si>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</si>
  <si>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</si>
  <si>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</si>
  <si>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</si>
  <si>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</si>
  <si>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</si>
  <si>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</si>
  <si>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</si>
  <si>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</si>
  <si>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</si>
  <si>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</si>
  <si>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</si>
  <si>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</si>
  <si>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</si>
  <si>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</si>
  <si>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</si>
  <si>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</si>
  <si>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</si>
  <si>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</si>
  <si>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</si>
  <si>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</si>
  <si>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</si>
  <si>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</si>
  <si>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</si>
  <si>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</si>
  <si>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</si>
  <si>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</si>
  <si>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</si>
  <si>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</si>
  <si>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</si>
  <si>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</si>
  <si>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</si>
  <si>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</si>
  <si>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</si>
  <si>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</si>
  <si>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</si>
  <si>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</si>
  <si>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</si>
  <si>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</si>
  <si>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</si>
  <si>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</si>
  <si>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</si>
  <si>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</si>
  <si>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</si>
  <si>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</si>
  <si>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</si>
  <si>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</si>
  <si>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</si>
  <si>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</si>
  <si>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</si>
  <si>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</si>
  <si>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</si>
  <si>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</si>
  <si>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</si>
  <si>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</si>
  <si>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</si>
  <si>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</si>
  <si>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</si>
  <si>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</si>
  <si>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</si>
  <si>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</si>
  <si>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</si>
  <si>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</si>
  <si>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</si>
  <si>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</si>
  <si>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</si>
  <si>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</si>
  <si>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</si>
  <si>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</si>
  <si>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</si>
  <si>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</si>
  <si>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</si>
  <si>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</si>
  <si>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</si>
  <si>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</si>
  <si>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</si>
  <si>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</si>
  <si>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</si>
  <si>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</si>
  <si>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</si>
  <si>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</si>
  <si>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</si>
  <si>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</si>
  <si>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</si>
  <si>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</si>
  <si>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</si>
  <si>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</si>
  <si>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</si>
  <si>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</si>
  <si>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</si>
  <si>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</si>
  <si>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</si>
  <si>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</si>
  <si>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</si>
  <si>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</si>
  <si>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</si>
  <si>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</si>
  <si>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</si>
  <si>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</si>
  <si>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</si>
  <si>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</si>
  <si>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</si>
  <si>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</si>
  <si>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</si>
  <si>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</si>
  <si>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</si>
  <si>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</si>
  <si>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</si>
  <si>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</si>
  <si>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</si>
  <si>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</si>
  <si>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</si>
  <si>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</si>
  <si>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</si>
  <si>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</si>
  <si>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</si>
  <si>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</si>
  <si>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</si>
  <si>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</si>
  <si>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</si>
  <si>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</si>
  <si>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</si>
  <si>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</si>
  <si>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</si>
  <si>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</si>
  <si>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</si>
  <si>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</si>
  <si>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</si>
  <si>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</si>
  <si>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</si>
  <si>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</si>
  <si>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</si>
  <si>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</si>
  <si>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</si>
  <si>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</si>
  <si>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</si>
  <si>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</si>
  <si>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</si>
  <si>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</si>
  <si>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</si>
  <si>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</si>
  <si>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</si>
  <si>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</si>
  <si>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</si>
  <si>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</si>
  <si>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</si>
  <si>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</si>
  <si>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</si>
  <si>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</si>
  <si>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</si>
  <si>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</si>
  <si>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</si>
  <si>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</si>
  <si>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</si>
  <si>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</si>
  <si>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</si>
  <si>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</si>
  <si>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</si>
  <si>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</si>
  <si>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</si>
  <si>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</si>
  <si>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</si>
  <si>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</si>
  <si>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</si>
  <si>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</si>
  <si>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</si>
  <si>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</si>
  <si>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</si>
  <si>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</si>
  <si>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</si>
  <si>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</si>
  <si>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</si>
  <si>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</si>
  <si>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</si>
  <si>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</si>
  <si>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</si>
  <si>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</si>
  <si>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</si>
  <si>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</si>
  <si>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</si>
  <si>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</si>
  <si>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</si>
  <si>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</si>
  <si>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</si>
  <si>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</si>
  <si>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</si>
  <si>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</si>
  <si>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</si>
  <si>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</si>
  <si>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</si>
  <si>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</si>
  <si>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</si>
  <si>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</si>
  <si>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</si>
  <si>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</si>
  <si>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</si>
  <si>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</si>
  <si>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</si>
  <si>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</si>
  <si>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</si>
  <si>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</si>
  <si>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</si>
  <si>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</si>
  <si>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</si>
  <si>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</si>
  <si>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</si>
  <si>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</si>
  <si>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</si>
  <si>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</si>
  <si>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</si>
  <si>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</si>
  <si>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</si>
  <si>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</si>
  <si>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</si>
  <si>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</si>
  <si>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</si>
  <si>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</si>
  <si>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</si>
  <si>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</si>
  <si>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</si>
  <si>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</si>
  <si>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</si>
  <si>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</si>
  <si>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</si>
  <si>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</si>
  <si>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</si>
  <si>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</si>
  <si>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</si>
  <si>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</si>
  <si>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</si>
  <si>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</si>
  <si>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</si>
  <si>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</si>
  <si>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</si>
  <si>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</si>
  <si>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</si>
  <si>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</si>
  <si>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</si>
  <si>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</si>
  <si>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</si>
  <si>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</si>
  <si>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</si>
  <si>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</si>
  <si>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</si>
  <si>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</si>
  <si>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</si>
  <si>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</si>
  <si>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</si>
  <si>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</si>
  <si>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</si>
  <si>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</si>
  <si>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</si>
  <si>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</si>
  <si>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</si>
  <si>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</si>
  <si>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</si>
  <si>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</si>
  <si>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</si>
  <si>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</si>
  <si>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</si>
  <si>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</si>
  <si>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</si>
  <si>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</si>
  <si>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</si>
  <si>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</si>
  <si>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</si>
  <si>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</si>
  <si>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</si>
  <si>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</si>
  <si>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</si>
  <si>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</si>
  <si>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</si>
  <si>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</si>
  <si>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</si>
  <si>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</si>
  <si>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</si>
  <si>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</si>
  <si>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</si>
  <si>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</si>
  <si>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</si>
  <si>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</si>
  <si>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</si>
  <si>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</si>
  <si>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</si>
  <si>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</si>
  <si>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</si>
  <si>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</si>
  <si>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</si>
  <si>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</si>
  <si>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</si>
  <si>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</si>
  <si>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</si>
  <si>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</si>
  <si>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</si>
  <si>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</si>
  <si>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</si>
  <si>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</si>
  <si>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</si>
  <si>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</si>
  <si>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</si>
  <si>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</si>
  <si>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</si>
  <si>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</si>
  <si>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</si>
  <si>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</si>
  <si>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</si>
  <si>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</si>
  <si>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</si>
  <si>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</si>
  <si>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</si>
  <si>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</si>
  <si>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</si>
  <si>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</si>
  <si>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</si>
  <si>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</si>
  <si>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</si>
  <si>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</si>
  <si>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</si>
  <si>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</si>
  <si>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</si>
  <si>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</si>
  <si>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</si>
  <si>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</si>
  <si>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</si>
  <si>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</si>
  <si>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</si>
  <si>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</si>
  <si>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</si>
  <si>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</si>
  <si>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</si>
  <si>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</si>
  <si>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</si>
  <si>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</si>
  <si>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</si>
  <si>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</si>
  <si>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</si>
  <si>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</si>
  <si>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</si>
  <si>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</si>
  <si>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</si>
  <si>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</si>
  <si>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</si>
  <si>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</si>
  <si>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</si>
  <si>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</si>
  <si>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</si>
  <si>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</si>
  <si>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</si>
  <si>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</si>
  <si>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</si>
  <si>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</si>
  <si>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</si>
  <si>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</si>
  <si>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</si>
  <si>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</si>
  <si>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</si>
  <si>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</si>
  <si>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</si>
  <si>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</si>
  <si>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</si>
  <si>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</si>
  <si>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</si>
  <si>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</si>
  <si>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</si>
  <si>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</si>
  <si>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</si>
  <si>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</si>
  <si>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</si>
  <si>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</si>
  <si>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</si>
  <si>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</si>
  <si>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</si>
  <si>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</si>
  <si>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</si>
  <si>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</si>
  <si>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</si>
  <si>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</si>
  <si>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</si>
  <si>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</si>
  <si>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</si>
  <si>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</si>
  <si>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</si>
  <si>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</si>
  <si>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</si>
  <si>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</si>
  <si>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</si>
  <si>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</si>
  <si>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</si>
  <si>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</si>
  <si>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</si>
  <si>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</si>
  <si>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</si>
  <si>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</si>
  <si>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</si>
  <si>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</si>
  <si>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</si>
  <si>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</si>
  <si>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</si>
  <si>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</si>
  <si>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</si>
  <si>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</si>
  <si>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</si>
  <si>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</si>
  <si>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</si>
  <si>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</si>
  <si>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</si>
  <si>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</si>
  <si>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</si>
  <si>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</si>
  <si>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</si>
  <si>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</si>
  <si>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</si>
  <si>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</si>
  <si>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</si>
  <si>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</si>
  <si>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</si>
  <si>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</si>
  <si>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</si>
  <si>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</si>
  <si>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</si>
  <si>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</si>
  <si>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</si>
  <si>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</si>
  <si>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</si>
  <si>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</si>
  <si>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</si>
  <si>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</si>
  <si>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</si>
  <si>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</si>
  <si>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</si>
  <si>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</si>
  <si>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</si>
  <si>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</si>
  <si>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</si>
  <si>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</si>
  <si>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</si>
  <si>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</si>
  <si>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</si>
  <si>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</si>
  <si>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</si>
  <si>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</si>
  <si>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</si>
  <si>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</si>
  <si>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</si>
  <si>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</si>
  <si>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</si>
  <si>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</si>
  <si>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</si>
  <si>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</si>
  <si>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</si>
  <si>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</si>
  <si>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</si>
  <si>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</si>
  <si>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</si>
  <si>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</si>
  <si>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</si>
  <si>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</si>
  <si>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</si>
  <si>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</si>
  <si>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</si>
  <si>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</si>
  <si>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</si>
  <si>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</si>
  <si>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</si>
  <si>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</si>
  <si>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</si>
  <si>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</si>
  <si>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</si>
  <si>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</si>
  <si>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</si>
  <si>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</si>
  <si>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</si>
  <si>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</si>
  <si>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</si>
  <si>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</si>
  <si>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</si>
  <si>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</si>
  <si>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</si>
  <si>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</si>
  <si>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</si>
  <si>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</si>
  <si>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</si>
  <si>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</si>
  <si>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</si>
  <si>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</si>
  <si>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</si>
  <si>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</si>
  <si>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</si>
  <si>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</si>
  <si>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</si>
  <si>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</si>
  <si>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</si>
  <si>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</si>
  <si>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</si>
  <si>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</si>
  <si>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</si>
  <si>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</si>
  <si>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</si>
  <si>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</si>
  <si>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</si>
  <si>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</si>
  <si>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</si>
  <si>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</si>
  <si>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</si>
  <si>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</si>
  <si>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</si>
  <si>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</si>
  <si>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</si>
  <si>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</si>
  <si>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</si>
  <si>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</si>
  <si>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</si>
  <si>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</si>
  <si>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</si>
  <si>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</si>
  <si>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</si>
  <si>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</si>
  <si>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</si>
  <si>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</si>
  <si>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</si>
  <si>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</si>
  <si>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</si>
  <si>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</si>
  <si>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</si>
  <si>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</si>
  <si>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</si>
  <si>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</si>
  <si>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</si>
  <si>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</si>
  <si>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</si>
  <si>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</si>
  <si>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</si>
  <si>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</si>
  <si>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</si>
  <si>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</si>
  <si>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</si>
  <si>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</si>
  <si>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</si>
  <si>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</si>
  <si>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</si>
  <si>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</si>
  <si>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</si>
  <si>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</si>
  <si>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</si>
  <si>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</si>
  <si>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</si>
  <si>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</si>
  <si>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</si>
  <si>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</si>
  <si>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</si>
  <si>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</si>
  <si>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</si>
  <si>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</si>
  <si>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</si>
  <si>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</si>
  <si>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</si>
  <si>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</si>
  <si>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</si>
  <si>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</si>
  <si>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</si>
  <si>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</si>
  <si>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</si>
  <si>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</si>
  <si>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</si>
  <si>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</si>
  <si>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</si>
  <si>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</si>
  <si>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</si>
  <si>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</si>
  <si>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</si>
  <si>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</si>
  <si>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</si>
  <si>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</si>
  <si>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</si>
  <si>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</si>
  <si>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</si>
  <si>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</si>
  <si>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</si>
  <si>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</si>
  <si>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</si>
  <si>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</si>
  <si>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</si>
  <si>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</si>
  <si>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</si>
  <si>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</si>
  <si>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</si>
  <si>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</si>
  <si>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</si>
  <si>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</si>
  <si>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</si>
  <si>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</si>
  <si>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</si>
  <si>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</si>
  <si>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</si>
  <si>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</si>
  <si>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</si>
  <si>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</si>
  <si>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</si>
  <si>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</si>
  <si>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</si>
  <si>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</si>
  <si>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</si>
  <si>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</si>
  <si>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</si>
  <si>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</si>
  <si>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</si>
  <si>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</si>
  <si>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</si>
  <si>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</si>
  <si>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</si>
  <si>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</si>
  <si>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</si>
  <si>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</si>
  <si>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</si>
  <si>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</si>
  <si>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</si>
  <si>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</si>
  <si>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</si>
  <si>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</si>
  <si>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</si>
  <si>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</si>
  <si>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</si>
  <si>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</si>
  <si>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</si>
  <si>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</si>
  <si>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</si>
  <si>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</si>
  <si>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</si>
  <si>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</si>
  <si>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</si>
  <si>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</si>
  <si>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</si>
  <si>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</si>
  <si>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</si>
  <si>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</si>
  <si>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</si>
  <si>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</si>
  <si>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</si>
  <si>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</si>
  <si>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</si>
  <si>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</si>
  <si>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</si>
  <si>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</si>
  <si>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</si>
  <si>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</si>
  <si>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</si>
  <si>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</si>
  <si>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</si>
  <si>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</si>
  <si>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</si>
  <si>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</si>
  <si>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</si>
  <si>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</si>
  <si>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</si>
  <si>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</si>
  <si>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</si>
  <si>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</si>
  <si>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</si>
  <si>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</si>
  <si>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</si>
  <si>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</si>
  <si>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</si>
  <si>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</si>
  <si>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</si>
  <si>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</si>
  <si>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</si>
  <si>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</si>
  <si>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</si>
  <si>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</si>
  <si>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</si>
  <si>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</si>
  <si>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</si>
  <si>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</si>
  <si>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</si>
  <si>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</si>
  <si>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</si>
  <si>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</si>
  <si>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</si>
  <si>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</si>
  <si>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</si>
  <si>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</si>
  <si>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</si>
  <si>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</si>
  <si>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</si>
  <si>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</si>
  <si>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</si>
  <si>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</si>
  <si>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</si>
  <si>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</si>
  <si>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</si>
  <si>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</si>
  <si>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</si>
  <si>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</si>
  <si>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</si>
  <si>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</si>
  <si>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</si>
  <si>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</si>
  <si>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</si>
  <si>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</si>
  <si>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</si>
  <si>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</si>
  <si>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</si>
  <si>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</si>
  <si>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</si>
  <si>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</si>
  <si>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</si>
  <si>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</si>
  <si>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</si>
  <si>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</si>
  <si>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</si>
  <si>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</si>
  <si>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</si>
  <si>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</si>
  <si>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</si>
  <si>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</si>
  <si>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</si>
  <si>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</si>
  <si>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</si>
  <si>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</si>
  <si>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</si>
  <si>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</si>
  <si>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</si>
  <si>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</si>
  <si>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</si>
  <si>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</si>
  <si>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</si>
  <si>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</si>
  <si>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</si>
  <si>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</si>
  <si>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</si>
  <si>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</si>
  <si>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</si>
  <si>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</si>
  <si>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</si>
  <si>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</si>
  <si>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</si>
  <si>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</si>
  <si>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</si>
  <si>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</si>
  <si>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</si>
  <si>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</si>
  <si>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</si>
  <si>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</si>
  <si>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</si>
  <si>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</si>
  <si>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</si>
  <si>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</si>
  <si>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</si>
  <si>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</si>
  <si>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</si>
  <si>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</si>
  <si>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</si>
  <si>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</si>
  <si>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</si>
  <si>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</si>
  <si>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</si>
  <si>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</si>
  <si>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</si>
  <si>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</si>
  <si>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</si>
  <si>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</si>
  <si>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</si>
  <si>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</si>
  <si>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</si>
  <si>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</si>
  <si>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</si>
  <si>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</si>
  <si>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</si>
  <si>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</si>
  <si>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</si>
  <si>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</si>
  <si>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</si>
  <si>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</si>
  <si>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</si>
  <si>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</si>
  <si>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</si>
  <si>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</si>
  <si>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</si>
  <si>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</si>
  <si>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</si>
  <si>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</si>
  <si>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</si>
  <si>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</si>
  <si>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</si>
  <si>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</si>
  <si>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</si>
  <si>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</si>
  <si>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</si>
  <si>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</si>
  <si>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</si>
  <si>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</si>
  <si>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</si>
  <si>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</si>
  <si>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</si>
  <si>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</si>
  <si>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</si>
  <si>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</si>
  <si>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</si>
  <si>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</si>
  <si>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</si>
  <si>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</si>
  <si>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</si>
  <si>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</si>
  <si>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</si>
  <si>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</si>
  <si>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</si>
  <si>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</si>
  <si>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</si>
  <si>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</si>
  <si>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</si>
  <si>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</si>
  <si>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</si>
  <si>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</si>
  <si>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</si>
  <si>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</si>
  <si>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</si>
  <si>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</si>
  <si>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</si>
  <si>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</si>
  <si>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</si>
  <si>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</si>
  <si>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</si>
  <si>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</si>
  <si>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</si>
  <si>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</si>
  <si>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</si>
  <si>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</si>
  <si>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</si>
  <si>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</si>
  <si>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</si>
  <si>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</si>
  <si>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</si>
  <si>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</si>
  <si>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</si>
  <si>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</si>
  <si>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</si>
  <si>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</si>
  <si>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</si>
  <si>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</si>
  <si>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</si>
  <si>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</si>
  <si>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</si>
  <si>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</si>
  <si>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</si>
  <si>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</si>
  <si>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</si>
  <si>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</si>
  <si>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</si>
  <si>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</si>
  <si>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</si>
  <si>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</si>
  <si>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</si>
  <si>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</si>
  <si>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</si>
  <si>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</si>
  <si>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</si>
  <si>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</si>
  <si>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</si>
  <si>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</si>
  <si>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</si>
  <si>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</si>
  <si>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</si>
  <si>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</si>
  <si>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</si>
  <si>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</si>
  <si>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</si>
  <si>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</si>
  <si>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</si>
  <si>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</si>
  <si>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</si>
  <si>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</si>
  <si>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</si>
  <si>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</si>
  <si>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</si>
  <si>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</si>
  <si>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</si>
  <si>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</si>
  <si>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</si>
  <si>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</si>
  <si>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</si>
  <si>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</si>
  <si>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</si>
  <si>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</si>
  <si>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</si>
  <si>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</si>
  <si>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</si>
  <si>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</si>
  <si>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</si>
  <si>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</si>
  <si>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</si>
  <si>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</si>
  <si>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</si>
  <si>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</si>
  <si>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</si>
  <si>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</si>
  <si>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</si>
  <si>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</si>
  <si>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</si>
  <si>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</si>
  <si>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</si>
  <si>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</si>
  <si>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</si>
  <si>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</si>
  <si>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</si>
  <si>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</si>
  <si>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</si>
  <si>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</si>
  <si>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</si>
  <si>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</si>
  <si>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</si>
  <si>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</si>
  <si>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</si>
  <si>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</si>
  <si>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</si>
  <si>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</si>
  <si>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</si>
  <si>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</si>
  <si>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</si>
  <si>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</si>
  <si>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</si>
  <si>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</si>
  <si>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</si>
  <si>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</si>
  <si>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</si>
  <si>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</si>
  <si>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</si>
  <si>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</si>
  <si>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</si>
  <si>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</si>
  <si>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</si>
  <si>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</si>
  <si>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</si>
  <si>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</si>
  <si>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</si>
  <si>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</si>
  <si>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</si>
  <si>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</si>
  <si>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</si>
  <si>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</si>
  <si>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</si>
  <si>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</si>
  <si>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</si>
  <si>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</si>
  <si>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</si>
  <si>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</si>
  <si>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</si>
  <si>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</si>
  <si>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</si>
  <si>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</si>
  <si>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</si>
  <si>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</si>
  <si>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</si>
  <si>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</si>
  <si>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</si>
  <si>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</si>
  <si>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</si>
  <si>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</si>
  <si>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</si>
  <si>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</si>
  <si>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</si>
  <si>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</si>
  <si>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</si>
  <si>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</si>
  <si>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</si>
  <si>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</si>
  <si>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</si>
  <si>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</si>
  <si>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</si>
  <si>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</si>
  <si>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</si>
  <si>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</si>
  <si>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</si>
  <si>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</si>
  <si>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</si>
  <si>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</si>
  <si>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</si>
  <si>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</si>
  <si>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</si>
  <si>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</si>
  <si>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</si>
  <si>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</si>
  <si>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</si>
  <si>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</si>
  <si>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</si>
  <si>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</si>
  <si>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</si>
  <si>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</si>
  <si>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</si>
  <si>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</si>
  <si>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</si>
  <si>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</si>
  <si>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</si>
  <si>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</si>
  <si>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</si>
  <si>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</si>
  <si>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</si>
  <si>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</si>
  <si>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</si>
  <si>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</si>
  <si>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</si>
  <si>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</si>
  <si>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</si>
  <si>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</si>
  <si>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</si>
  <si>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</si>
  <si>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</si>
  <si>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</si>
  <si>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</si>
  <si>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</si>
  <si>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</si>
  <si>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</si>
  <si>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</si>
  <si>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</si>
  <si>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</si>
  <si>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</si>
  <si>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</si>
  <si>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</si>
  <si>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</si>
  <si>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</si>
  <si>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</si>
  <si>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</si>
  <si>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</si>
  <si>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</si>
  <si>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</si>
  <si>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</si>
  <si>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</si>
  <si>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</si>
  <si>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</si>
  <si>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</si>
  <si>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</si>
  <si>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</si>
  <si>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</si>
  <si>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</si>
  <si>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</si>
  <si>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</si>
  <si>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</si>
  <si>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</si>
  <si>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</si>
  <si>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</si>
  <si>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</si>
  <si>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</si>
  <si>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</si>
  <si>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</si>
  <si>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</si>
  <si>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</si>
  <si>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</si>
  <si>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</si>
  <si>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</si>
  <si>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</si>
  <si>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</si>
  <si>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</si>
  <si>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</si>
  <si>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</si>
  <si>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</si>
  <si>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</si>
  <si>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</si>
  <si>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</si>
  <si>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</si>
  <si>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</si>
  <si>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</si>
  <si>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</si>
  <si>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</si>
  <si>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</si>
  <si>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</si>
  <si>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</si>
  <si>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</si>
  <si>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</si>
  <si>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</si>
  <si>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</si>
  <si>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</si>
  <si>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</si>
  <si>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</si>
  <si>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</si>
  <si>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</si>
  <si>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</si>
  <si>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</si>
  <si>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</si>
  <si>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</si>
  <si>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</si>
  <si>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</si>
  <si>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</si>
  <si>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</si>
  <si>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</si>
  <si>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</si>
  <si>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</si>
  <si>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</si>
  <si>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</si>
  <si>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</si>
  <si>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</si>
  <si>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</si>
  <si>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</si>
  <si>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</si>
  <si>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</si>
  <si>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</si>
  <si>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</si>
  <si>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</si>
  <si>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</si>
  <si>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</si>
  <si>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</si>
  <si>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</si>
  <si>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</si>
  <si>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</si>
  <si>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</si>
  <si>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</si>
  <si>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</si>
  <si>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</si>
  <si>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</si>
  <si>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</si>
  <si>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</si>
  <si>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</si>
  <si>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</si>
  <si>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</si>
  <si>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</si>
  <si>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</si>
  <si>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</si>
  <si>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</si>
  <si>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</si>
  <si>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</si>
  <si>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</si>
  <si>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</si>
  <si>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</si>
  <si>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</si>
  <si>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</si>
  <si>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</si>
  <si>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</si>
  <si>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</si>
  <si>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</si>
  <si>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</si>
  <si>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</si>
  <si>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</si>
  <si>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</si>
  <si>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</si>
  <si>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</si>
  <si>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</si>
  <si>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</si>
  <si>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</si>
  <si>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</si>
  <si>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</si>
  <si>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</si>
  <si>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</si>
  <si>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</si>
  <si>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</si>
  <si>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</si>
  <si>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</si>
  <si>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</si>
  <si>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</si>
  <si>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</si>
  <si>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</si>
  <si>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</si>
  <si>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</si>
  <si>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</si>
  <si>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</si>
  <si>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</si>
  <si>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</si>
  <si>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</si>
  <si>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</si>
  <si>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</si>
  <si>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</si>
  <si>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</si>
  <si>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</si>
  <si>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</si>
  <si>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</si>
  <si>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</si>
  <si>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</si>
  <si>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</si>
  <si>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</si>
  <si>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</si>
  <si>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</si>
  <si>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</si>
  <si>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</si>
  <si>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</si>
  <si>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</si>
  <si>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</si>
  <si>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</si>
  <si>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</si>
  <si>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</si>
  <si>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</si>
  <si>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</si>
  <si>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</si>
  <si>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</si>
  <si>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</si>
  <si>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</si>
  <si>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</si>
  <si>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</si>
  <si>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</si>
  <si>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</si>
  <si>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</si>
  <si>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</si>
  <si>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</si>
  <si>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</si>
  <si>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</si>
  <si>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</si>
  <si>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</si>
  <si>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</si>
  <si>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</si>
  <si>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</si>
  <si>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</si>
  <si>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</si>
  <si>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</si>
  <si>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</si>
  <si>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</si>
  <si>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</si>
  <si>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</si>
  <si>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</si>
  <si>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</si>
  <si>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</si>
  <si>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</si>
  <si>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</si>
  <si>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</si>
  <si>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</si>
  <si>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</si>
  <si>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</si>
  <si>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</si>
  <si>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</si>
  <si>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</si>
  <si>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</si>
  <si>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</si>
  <si>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</si>
  <si>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</si>
  <si>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</si>
  <si>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</si>
  <si>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</si>
  <si>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</si>
  <si>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</si>
  <si>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</si>
  <si>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</si>
  <si>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</si>
  <si>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</si>
  <si>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</si>
  <si>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</si>
  <si>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</si>
  <si>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</si>
  <si>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</si>
  <si>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</si>
  <si>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</si>
  <si>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</si>
  <si>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</si>
  <si>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</si>
  <si>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</si>
  <si>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</si>
  <si>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</si>
  <si>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</si>
  <si>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</si>
  <si>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</si>
  <si>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</si>
  <si>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</si>
  <si>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</si>
  <si>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</si>
  <si>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</si>
  <si>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</si>
  <si>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</si>
  <si>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</si>
  <si>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</si>
  <si>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</si>
  <si>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</si>
  <si>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</si>
  <si>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</si>
  <si>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</si>
  <si>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</si>
  <si>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</si>
  <si>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</si>
  <si>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</si>
  <si>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</si>
  <si>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</si>
  <si>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</si>
  <si>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</si>
  <si>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</si>
  <si>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</si>
  <si>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</si>
  <si>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</si>
  <si>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</si>
  <si>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</si>
  <si>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</si>
  <si>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</si>
  <si>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</si>
  <si>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</si>
  <si>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</si>
  <si>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</si>
  <si>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</si>
  <si>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</si>
  <si>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</si>
  <si>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</si>
  <si>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</si>
  <si>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</si>
  <si>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</si>
  <si>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</si>
  <si>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</si>
  <si>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</si>
  <si>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</si>
  <si>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</si>
  <si>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</si>
  <si>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</si>
  <si>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</si>
  <si>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</si>
  <si>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</si>
  <si>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</si>
  <si>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</si>
  <si>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</si>
  <si>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</si>
  <si>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</si>
  <si>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</si>
  <si>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</si>
  <si>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</si>
  <si>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</si>
  <si>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</si>
  <si>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</si>
  <si>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</si>
  <si>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</si>
  <si>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</si>
  <si>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</si>
  <si>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</si>
  <si>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</si>
  <si>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</si>
  <si>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</si>
  <si>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</si>
  <si>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</si>
  <si>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</si>
  <si>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</si>
  <si>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</si>
  <si>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</si>
  <si>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</si>
  <si>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</si>
  <si>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</si>
  <si>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</si>
  <si>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</si>
  <si>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</si>
  <si>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</si>
  <si>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</si>
  <si>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</si>
  <si>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</si>
  <si>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</si>
  <si>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</si>
  <si>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</si>
  <si>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</si>
  <si>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</si>
  <si>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</si>
  <si>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</si>
  <si>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</si>
  <si>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</si>
  <si>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</si>
  <si>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</si>
  <si>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</si>
  <si>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</si>
  <si>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</si>
  <si>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</si>
  <si>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</si>
  <si>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</si>
  <si>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</si>
  <si>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</si>
  <si>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</si>
  <si>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</si>
  <si>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</si>
  <si>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</si>
  <si>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</si>
  <si>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</si>
  <si>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</si>
  <si>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</si>
  <si>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</si>
  <si>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</si>
  <si>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</si>
  <si>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</si>
  <si>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</si>
  <si>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</si>
  <si>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</si>
  <si>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</si>
  <si>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</si>
  <si>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</si>
  <si>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</si>
  <si>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</si>
  <si>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</si>
  <si>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</si>
  <si>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</si>
  <si>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</si>
  <si>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</si>
  <si>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</si>
  <si>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</si>
  <si>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</si>
  <si>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</si>
  <si>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</si>
  <si>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</si>
  <si>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</si>
  <si>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</si>
  <si>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</si>
  <si>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</si>
  <si>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</si>
  <si>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</si>
  <si>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</si>
  <si>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</si>
  <si>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</si>
  <si>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</si>
  <si>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</si>
  <si>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</si>
  <si>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</si>
  <si>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</si>
  <si>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</si>
  <si>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</si>
  <si>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</si>
  <si>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</si>
  <si>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</si>
  <si>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</si>
  <si>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</si>
  <si>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</si>
  <si>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</si>
  <si>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</si>
  <si>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</si>
  <si>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</si>
  <si>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</si>
  <si>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</si>
  <si>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</si>
  <si>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</si>
  <si>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</si>
  <si>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</si>
  <si>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</si>
  <si>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</si>
  <si>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</si>
  <si>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</si>
  <si>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</si>
  <si>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</si>
  <si>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</si>
  <si>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</si>
  <si>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</si>
  <si>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</si>
  <si>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</si>
  <si>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</si>
  <si>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</si>
  <si>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</si>
  <si>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</si>
  <si>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</si>
  <si>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</si>
  <si>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</si>
  <si>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</si>
  <si>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</si>
  <si>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</si>
  <si>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</si>
  <si>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</si>
  <si>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</si>
  <si>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</si>
  <si>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</si>
  <si>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</si>
  <si>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</si>
  <si>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</si>
  <si>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</si>
  <si>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</si>
  <si>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</si>
  <si>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</si>
  <si>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</si>
  <si>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</si>
  <si>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</si>
  <si>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</si>
  <si>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</si>
  <si>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</si>
  <si>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</si>
  <si>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</si>
  <si>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</si>
  <si>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</si>
  <si>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</si>
  <si>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</si>
  <si>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</si>
  <si>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</si>
  <si>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</si>
  <si>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</si>
  <si>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</si>
  <si>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</si>
  <si>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</si>
  <si>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</si>
  <si>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</si>
  <si>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</si>
  <si>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</si>
  <si>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</si>
  <si>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</si>
  <si>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</si>
  <si>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</si>
  <si>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</si>
  <si>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</si>
  <si>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</si>
  <si>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</si>
  <si>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</si>
  <si>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</si>
  <si>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</si>
  <si>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</si>
  <si>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</si>
  <si>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</si>
  <si>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</si>
  <si>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</si>
  <si>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</si>
  <si>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</si>
  <si>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</si>
  <si>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</si>
  <si>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</si>
  <si>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</si>
  <si>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</si>
  <si>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</si>
  <si>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</si>
  <si>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</si>
  <si>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</si>
  <si>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</si>
  <si>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</si>
  <si>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</si>
  <si>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</si>
  <si>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</si>
  <si>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</si>
  <si>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</si>
  <si>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</si>
  <si>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</si>
  <si>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</si>
  <si>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</si>
  <si>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</si>
  <si>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</si>
  <si>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</si>
  <si>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</si>
  <si>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</si>
  <si>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</si>
  <si>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</si>
  <si>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</si>
  <si>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</si>
  <si>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</si>
  <si>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</si>
  <si>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</si>
  <si>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</si>
  <si>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</si>
  <si>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</si>
  <si>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</si>
  <si>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</si>
  <si>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</si>
  <si>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</si>
  <si>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</si>
  <si>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</si>
  <si>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</si>
  <si>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</si>
  <si>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</si>
  <si>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</si>
  <si>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</si>
  <si>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</si>
  <si>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</si>
  <si>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</si>
  <si>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</si>
  <si>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</si>
  <si>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</si>
  <si>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</si>
  <si>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</si>
  <si>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</si>
  <si>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</si>
  <si>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</si>
  <si>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</si>
  <si>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</si>
  <si>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</si>
  <si>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</si>
  <si>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</si>
  <si>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</si>
  <si>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</si>
  <si>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</si>
  <si>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</si>
  <si>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</si>
  <si>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</si>
  <si>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</si>
  <si>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</si>
  <si>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</si>
  <si>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</si>
  <si>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</si>
  <si>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</si>
  <si>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</si>
  <si>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</si>
  <si>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</si>
  <si>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</si>
  <si>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</si>
  <si>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</si>
  <si>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</si>
  <si>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</si>
  <si>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</si>
  <si>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</si>
  <si>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</si>
  <si>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</si>
  <si>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</si>
  <si>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</si>
  <si>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</si>
  <si>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</si>
  <si>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</si>
  <si>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</si>
  <si>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</si>
  <si>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</si>
  <si>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</si>
  <si>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</si>
  <si>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</si>
  <si>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</si>
  <si>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</si>
  <si>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</si>
  <si>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</si>
  <si>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</si>
  <si>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</si>
  <si>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</si>
  <si>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</si>
  <si>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</si>
  <si>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</si>
  <si>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</si>
  <si>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</si>
  <si>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</si>
  <si>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</si>
  <si>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</si>
  <si>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</si>
  <si>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</si>
  <si>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</si>
  <si>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</si>
  <si>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</si>
  <si>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</si>
  <si>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</si>
  <si>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</si>
  <si>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</si>
  <si>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</si>
  <si>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</si>
  <si>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</si>
  <si>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</si>
  <si>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</si>
  <si>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</si>
  <si>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</si>
  <si>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</si>
  <si>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</si>
  <si>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</si>
  <si>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</si>
  <si>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</si>
  <si>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</si>
  <si>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</si>
  <si>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</si>
  <si>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</si>
  <si>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</si>
  <si>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</si>
  <si>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</si>
  <si>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</si>
  <si>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</si>
  <si>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</si>
  <si>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</si>
  <si>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</si>
  <si>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</si>
  <si>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</si>
  <si>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</si>
  <si>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</si>
  <si>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</si>
  <si>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</si>
  <si>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</si>
  <si>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</si>
  <si>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</si>
  <si>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</si>
  <si>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</si>
  <si>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</si>
  <si>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</si>
  <si>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</si>
  <si>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</si>
  <si>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</si>
  <si>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</si>
  <si>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</si>
  <si>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</si>
  <si>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</si>
  <si>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</si>
  <si>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</si>
  <si>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</si>
  <si>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</si>
  <si>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</si>
  <si>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</si>
  <si>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</si>
  <si>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</si>
  <si>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</si>
  <si>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</si>
  <si>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</si>
  <si>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</si>
  <si>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</si>
  <si>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</si>
  <si>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</si>
  <si>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</si>
  <si>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</si>
  <si>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</si>
  <si>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</si>
  <si>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</si>
  <si>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</si>
  <si>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</si>
  <si>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</si>
  <si>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</si>
  <si>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</si>
  <si>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</si>
  <si>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</si>
  <si>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</si>
  <si>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</si>
  <si>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</si>
  <si>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</si>
  <si>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</si>
  <si>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</si>
  <si>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</si>
  <si>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</si>
  <si>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</si>
  <si>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</si>
  <si>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</si>
  <si>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</si>
  <si>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</si>
  <si>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</si>
  <si>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</si>
  <si>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</si>
  <si>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</si>
  <si>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</si>
  <si>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</si>
  <si>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</si>
  <si>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</si>
  <si>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</si>
  <si>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</si>
  <si>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</si>
  <si>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</si>
  <si>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</si>
  <si>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</si>
  <si>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</si>
  <si>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</si>
  <si>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</si>
  <si>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</si>
  <si>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</si>
  <si>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</si>
  <si>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</si>
  <si>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</si>
  <si>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</si>
  <si>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</si>
  <si>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</si>
  <si>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</si>
  <si>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</si>
  <si>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</si>
  <si>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</si>
  <si>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</si>
  <si>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</si>
  <si>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</si>
  <si>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</si>
  <si>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</si>
  <si>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</si>
  <si>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</si>
  <si>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</si>
  <si>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</si>
  <si>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</si>
  <si>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</si>
  <si>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</si>
  <si>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</si>
  <si>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</si>
  <si>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</si>
  <si>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</si>
  <si>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</si>
  <si>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</si>
  <si>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</si>
  <si>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</si>
  <si>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</si>
  <si>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</si>
  <si>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</si>
  <si>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</si>
  <si>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</si>
  <si>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</si>
  <si>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</si>
  <si>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</si>
  <si>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</si>
  <si>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</si>
  <si>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</si>
  <si>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</si>
  <si>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</si>
  <si>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</si>
  <si>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</si>
  <si>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</si>
  <si>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</si>
  <si>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</si>
  <si>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</si>
  <si>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</si>
  <si>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</si>
  <si>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</si>
  <si>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</si>
  <si>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</si>
  <si>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</si>
  <si>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</si>
  <si>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</si>
  <si>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</si>
  <si>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</si>
  <si>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</si>
  <si>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</si>
  <si>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</si>
  <si>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</si>
  <si>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</si>
  <si>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</si>
  <si>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</si>
  <si>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</si>
  <si>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</si>
  <si>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</si>
  <si>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</si>
  <si>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</si>
  <si>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</si>
  <si>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</si>
  <si>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</si>
  <si>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</si>
  <si>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</si>
  <si>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</si>
  <si>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</si>
  <si>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</si>
  <si>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</si>
  <si>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</si>
  <si>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</si>
  <si>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</si>
  <si>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</si>
  <si>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</si>
  <si>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</si>
  <si>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</si>
  <si>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</si>
  <si>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</si>
  <si>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</si>
  <si>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</si>
  <si>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</si>
  <si>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</si>
  <si>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</si>
  <si>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</si>
  <si>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</si>
  <si>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</si>
  <si>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</si>
  <si>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</si>
  <si>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</si>
  <si>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</si>
  <si>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</si>
  <si>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</si>
  <si>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</si>
  <si>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</si>
  <si>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</si>
  <si>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</si>
  <si>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</si>
  <si>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</si>
  <si>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</si>
  <si>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</si>
  <si>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</si>
  <si>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</si>
  <si>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</si>
  <si>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</si>
  <si>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</si>
  <si>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</si>
  <si>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</si>
  <si>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</si>
  <si>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</si>
  <si>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</si>
  <si>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</si>
  <si>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</si>
  <si>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</si>
  <si>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</si>
  <si>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</si>
  <si>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</si>
  <si>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</si>
  <si>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</si>
  <si>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</si>
  <si>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</si>
  <si>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</si>
  <si>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</si>
  <si>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</si>
  <si>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</si>
  <si>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</si>
  <si>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</si>
  <si>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</si>
  <si>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</si>
  <si>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</si>
  <si>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</si>
  <si>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</si>
  <si>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</si>
  <si>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</si>
  <si>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</si>
  <si>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</si>
  <si>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</si>
  <si>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</si>
  <si>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</si>
  <si>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</si>
  <si>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</si>
  <si>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</si>
  <si>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</si>
  <si>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</si>
  <si>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</si>
  <si>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</si>
  <si>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</si>
  <si>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</si>
  <si>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</si>
  <si>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</si>
  <si>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</si>
  <si>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</si>
  <si>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</si>
  <si>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</si>
  <si>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</si>
  <si>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</si>
  <si>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</si>
  <si>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</si>
  <si>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</si>
  <si>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</si>
  <si>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</si>
  <si>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</si>
  <si>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</si>
  <si>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</si>
  <si>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</si>
  <si>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</si>
  <si>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</si>
  <si>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</si>
  <si>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</si>
  <si>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</si>
  <si>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</si>
  <si>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</si>
  <si>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</si>
  <si>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</si>
  <si>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</si>
  <si>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</si>
  <si>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</si>
  <si>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</si>
  <si>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</si>
  <si>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</si>
  <si>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</si>
  <si>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</si>
  <si>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</si>
  <si>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</si>
  <si>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</si>
  <si>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</si>
  <si>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</si>
  <si>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</si>
  <si>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</si>
  <si>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</si>
  <si>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</si>
  <si>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</si>
  <si>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</si>
  <si>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</si>
  <si>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</si>
  <si>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</si>
  <si>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</si>
  <si>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</si>
  <si>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</si>
  <si>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</si>
  <si>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</si>
  <si>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</si>
  <si>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</si>
  <si>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</si>
  <si>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</si>
  <si>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</si>
  <si>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</si>
  <si>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</si>
  <si>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</si>
  <si>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</si>
  <si>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</si>
  <si>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</si>
  <si>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</si>
  <si>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</si>
  <si>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</si>
  <si>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</si>
  <si>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</si>
  <si>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</si>
  <si>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</si>
  <si>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</si>
  <si>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</si>
  <si>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</si>
  <si>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</si>
  <si>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</si>
  <si>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</si>
  <si>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</si>
  <si>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</si>
  <si>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</si>
  <si>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</si>
  <si>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</si>
  <si>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</si>
  <si>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</si>
  <si>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</si>
  <si>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</si>
  <si>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</si>
  <si>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</si>
  <si>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</si>
  <si>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</si>
  <si>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</si>
  <si>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</si>
  <si>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</si>
  <si>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</si>
  <si>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</si>
  <si>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</si>
  <si>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</si>
  <si>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</si>
  <si>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</si>
  <si>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</si>
  <si>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</si>
  <si>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</si>
  <si>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</si>
  <si>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</si>
  <si>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</si>
  <si>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</si>
  <si>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</si>
  <si>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</si>
  <si>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</si>
  <si>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</si>
  <si>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</si>
  <si>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</si>
  <si>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</si>
  <si>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</si>
  <si>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</si>
  <si>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</si>
  <si>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</si>
  <si>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</si>
  <si>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</si>
  <si>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</si>
  <si>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</si>
  <si>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</si>
  <si>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</si>
  <si>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</si>
  <si>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</si>
  <si>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</si>
  <si>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</si>
  <si>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</si>
  <si>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</si>
  <si>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</si>
  <si>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</si>
  <si>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</si>
  <si>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</si>
  <si>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</si>
  <si>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</si>
  <si>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</si>
  <si>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</si>
  <si>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</si>
  <si>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</si>
  <si>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</si>
  <si>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</si>
  <si>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</si>
  <si>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</si>
  <si>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</si>
  <si>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</si>
  <si>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</si>
  <si>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</si>
  <si>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</si>
  <si>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</si>
  <si>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</si>
  <si>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</si>
  <si>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</si>
  <si>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</si>
  <si>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</si>
  <si>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</si>
  <si>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</si>
  <si>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</si>
  <si>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</si>
  <si>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</si>
  <si>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</si>
  <si>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</si>
  <si>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</si>
  <si>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</si>
  <si>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</si>
  <si>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</si>
  <si>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</si>
  <si>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</si>
  <si>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</si>
  <si>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</si>
  <si>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</si>
  <si>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</si>
  <si>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</si>
  <si>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</si>
  <si>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</si>
  <si>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</si>
  <si>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</si>
  <si>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</si>
  <si>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</si>
  <si>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</si>
  <si>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</si>
  <si>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</si>
  <si>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</si>
  <si>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</si>
  <si>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</si>
  <si>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</si>
  <si>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</si>
  <si>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</si>
  <si>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</si>
  <si>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</si>
  <si>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</si>
  <si>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</si>
  <si>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</si>
  <si>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</si>
  <si>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</si>
  <si>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</si>
  <si>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</si>
  <si>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</si>
  <si>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</si>
  <si>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</si>
  <si>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</si>
  <si>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</si>
  <si>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</si>
  <si>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</si>
  <si>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</si>
  <si>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</si>
  <si>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</si>
  <si>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</si>
  <si>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</si>
  <si>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</si>
  <si>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</si>
  <si>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</si>
  <si>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</si>
  <si>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</si>
  <si>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</si>
  <si>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</si>
  <si>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</si>
  <si>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</si>
  <si>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</si>
  <si>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</si>
  <si>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</si>
  <si>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</si>
  <si>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</si>
  <si>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</si>
  <si>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</si>
  <si>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</si>
  <si>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</si>
  <si>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</si>
  <si>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</si>
  <si>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</si>
  <si>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</si>
  <si>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</si>
  <si>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</si>
  <si>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</si>
  <si>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</si>
  <si>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</si>
  <si>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</si>
  <si>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</si>
  <si>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</si>
  <si>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</si>
  <si>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</si>
  <si>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</si>
  <si>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</si>
  <si>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</si>
  <si>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</si>
  <si>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</si>
  <si>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</si>
  <si>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</si>
  <si>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</si>
  <si>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</si>
  <si>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</si>
  <si>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</si>
  <si>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</si>
  <si>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</si>
  <si>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</si>
  <si>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</si>
  <si>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</si>
  <si>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</si>
  <si>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</si>
  <si>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</si>
  <si>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</si>
  <si>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</si>
  <si>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</si>
  <si>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</si>
  <si>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</si>
  <si>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</si>
  <si>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</si>
  <si>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</si>
  <si>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</si>
  <si>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</si>
  <si>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</si>
  <si>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</si>
  <si>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</si>
  <si>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</si>
  <si>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</si>
  <si>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</si>
  <si>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</si>
  <si>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</si>
  <si>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</si>
  <si>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</si>
  <si>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</si>
  <si>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</si>
  <si>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</si>
  <si>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</si>
  <si>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</si>
  <si>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</si>
  <si>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</si>
  <si>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</si>
  <si>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</si>
  <si>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</si>
  <si>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</si>
  <si>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</si>
  <si>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</si>
  <si>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</si>
  <si>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</si>
  <si>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</si>
  <si>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</si>
  <si>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</si>
  <si>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</si>
  <si>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</si>
  <si>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</si>
  <si>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</si>
  <si>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</si>
  <si>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</si>
  <si>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</si>
  <si>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</si>
  <si>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</si>
  <si>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</si>
  <si>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</si>
  <si>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</si>
  <si>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</si>
  <si>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</si>
  <si>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</si>
  <si>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</si>
  <si>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</si>
  <si>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</si>
  <si>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</si>
  <si>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</si>
  <si>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</si>
  <si>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</si>
  <si>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</si>
  <si>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</si>
  <si>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</si>
  <si>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</si>
  <si>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</si>
  <si>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</si>
  <si>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</si>
  <si>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</si>
  <si>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</si>
  <si>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</si>
  <si>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</si>
  <si>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</si>
  <si>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</si>
  <si>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</si>
  <si>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</si>
  <si>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</si>
  <si>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</si>
  <si>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</si>
  <si>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</si>
  <si>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</si>
  <si>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</si>
  <si>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</si>
  <si>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</si>
  <si>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</si>
  <si>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</si>
  <si>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</si>
  <si>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</si>
  <si>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</si>
  <si>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</si>
  <si>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</si>
  <si>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</si>
  <si>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</si>
  <si>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</si>
  <si>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</si>
  <si>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</si>
  <si>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</si>
  <si>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</si>
  <si>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</si>
  <si>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</si>
  <si>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</si>
  <si>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</si>
  <si>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</si>
  <si>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</si>
  <si>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</si>
  <si>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</si>
  <si>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</si>
  <si>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</si>
  <si>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</si>
  <si>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</si>
  <si>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</si>
  <si>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</si>
  <si>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</si>
  <si>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</si>
  <si>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</si>
  <si>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</si>
  <si>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</si>
  <si>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</si>
  <si>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</si>
  <si>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</si>
  <si>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</si>
  <si>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</si>
  <si>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</si>
  <si>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</si>
  <si>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</si>
  <si>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</si>
  <si>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</si>
  <si>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</si>
  <si>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</si>
  <si>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</si>
  <si>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</si>
  <si>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</si>
  <si>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</si>
  <si>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</si>
  <si>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</si>
  <si>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</si>
  <si>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</si>
  <si>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</si>
  <si>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</si>
  <si>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</si>
  <si>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</si>
  <si>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</si>
  <si>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</si>
  <si>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</si>
  <si>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</si>
  <si>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</si>
  <si>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</si>
  <si>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</si>
  <si>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</si>
  <si>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</si>
  <si>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</si>
  <si>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</si>
  <si>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</si>
  <si>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</si>
  <si>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</si>
  <si>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</si>
  <si>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</si>
  <si>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</si>
  <si>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</si>
  <si>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</si>
  <si>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</si>
  <si>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</si>
  <si>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</si>
  <si>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</si>
  <si>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</si>
  <si>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</si>
  <si>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</si>
  <si>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</si>
  <si>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</si>
  <si>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</si>
  <si>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</si>
  <si>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</si>
  <si>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</si>
  <si>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</si>
  <si>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</si>
  <si>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</si>
  <si>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</si>
  <si>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</si>
  <si>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</si>
  <si>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</si>
  <si>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</si>
  <si>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</si>
  <si>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</si>
  <si>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</si>
  <si>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</si>
  <si>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</si>
  <si>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</si>
  <si>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</si>
  <si>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</si>
  <si>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</si>
  <si>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</si>
  <si>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</si>
  <si>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</si>
  <si>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</si>
  <si>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</si>
  <si>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</si>
  <si>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</si>
  <si>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</si>
  <si>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</si>
  <si>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</si>
  <si>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</si>
  <si>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</si>
  <si>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</si>
  <si>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</si>
  <si>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</si>
  <si>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</si>
  <si>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</si>
  <si>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</si>
  <si>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</si>
  <si>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</si>
  <si>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</si>
  <si>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</si>
  <si>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</si>
  <si>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</si>
  <si>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</si>
  <si>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</si>
  <si>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</si>
  <si>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</si>
  <si>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</si>
  <si>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</si>
  <si>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</si>
  <si>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</si>
  <si>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</si>
  <si>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</si>
  <si>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</si>
  <si>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</si>
  <si>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</si>
  <si>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</si>
  <si>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</si>
  <si>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</si>
  <si>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</si>
  <si>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</si>
  <si>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</si>
  <si>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</si>
  <si>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</si>
  <si>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</si>
  <si>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</si>
  <si>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</si>
  <si>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</si>
  <si>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</si>
  <si>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</si>
  <si>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</si>
  <si>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</si>
  <si>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</si>
  <si>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</si>
  <si>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</si>
  <si>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</si>
  <si>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</si>
  <si>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</si>
  <si>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</si>
  <si>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</si>
  <si>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</si>
  <si>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</si>
  <si>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</si>
  <si>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</si>
  <si>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</si>
  <si>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</si>
  <si>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</si>
  <si>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</si>
  <si>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</si>
  <si>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</si>
  <si>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</si>
  <si>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</si>
  <si>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</si>
  <si>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</si>
  <si>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</si>
  <si>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</si>
  <si>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</si>
  <si>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</si>
  <si>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</si>
  <si>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</si>
  <si>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</si>
  <si>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</si>
  <si>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</si>
  <si>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</si>
  <si>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</si>
  <si>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</si>
  <si>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</si>
  <si>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</si>
  <si>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</si>
  <si>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</si>
  <si>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</si>
  <si>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</si>
  <si>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</si>
  <si>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</si>
  <si>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</si>
  <si>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</si>
  <si>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</si>
  <si>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</si>
  <si>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</si>
  <si>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</si>
  <si>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</si>
  <si>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</si>
  <si>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</si>
  <si>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</si>
  <si>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</si>
  <si>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</si>
  <si>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</si>
  <si>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</si>
  <si>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</si>
  <si>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</si>
  <si>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</si>
  <si>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</si>
  <si>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</si>
  <si>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</si>
  <si>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</si>
  <si>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</si>
  <si>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</si>
  <si>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</si>
  <si>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</si>
  <si>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</si>
  <si>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</si>
  <si>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</si>
  <si>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</si>
  <si>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</si>
  <si>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</si>
  <si>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</si>
  <si>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</si>
  <si>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</si>
  <si>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</si>
  <si>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</si>
  <si>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</si>
  <si>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</si>
  <si>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</si>
  <si>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</si>
  <si>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</si>
  <si>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</si>
  <si>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</si>
  <si>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</si>
  <si>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</si>
  <si>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</si>
  <si>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</si>
  <si>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</si>
  <si>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</si>
  <si>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</si>
  <si>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</si>
  <si>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</si>
  <si>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</si>
  <si>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</si>
  <si>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</si>
  <si>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</si>
  <si>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</si>
  <si>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</si>
  <si>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</si>
  <si>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</si>
  <si>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</si>
  <si>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</si>
  <si>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</si>
  <si>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</si>
  <si>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</si>
  <si>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</si>
  <si>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</si>
  <si>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</si>
  <si>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</si>
  <si>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</si>
  <si>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</si>
  <si>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</si>
  <si>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</si>
  <si>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</si>
  <si>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</si>
  <si>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</si>
  <si>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</si>
  <si>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</si>
  <si>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</si>
  <si>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</si>
  <si>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</si>
  <si>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</si>
  <si>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</si>
  <si>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</si>
  <si>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</si>
  <si>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</si>
  <si>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</si>
  <si>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</si>
  <si>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</si>
  <si>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</si>
  <si>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</si>
  <si>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</si>
  <si>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</si>
  <si>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</si>
  <si>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</si>
  <si>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</si>
  <si>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</si>
  <si>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</si>
  <si>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</si>
  <si>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</si>
  <si>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</si>
  <si>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</si>
  <si>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</si>
  <si>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</si>
  <si>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</si>
  <si>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</si>
  <si>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</si>
  <si>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</si>
  <si>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</si>
  <si>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</si>
  <si>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</si>
  <si>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</si>
  <si>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</si>
  <si>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</si>
  <si>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</si>
  <si>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</si>
  <si>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</si>
  <si>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</si>
  <si>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</si>
  <si>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</si>
  <si>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</si>
  <si>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</si>
  <si>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</si>
  <si>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</si>
  <si>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</si>
  <si>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</si>
  <si>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</si>
  <si>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</si>
  <si>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</si>
  <si>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</si>
  <si>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</si>
  <si>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</si>
  <si>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</si>
  <si>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</si>
  <si>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</si>
  <si>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</si>
  <si>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</si>
  <si>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</si>
  <si>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</si>
  <si>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</si>
  <si>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</si>
  <si>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</si>
  <si>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</si>
  <si>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</si>
  <si>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</si>
  <si>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</si>
  <si>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</si>
  <si>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</si>
  <si>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</si>
  <si>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</si>
  <si>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</si>
  <si>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</si>
  <si>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</si>
  <si>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</si>
  <si>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</si>
  <si>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</si>
  <si>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</si>
  <si>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</si>
  <si>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</si>
  <si>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</si>
  <si>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</si>
  <si>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</si>
  <si>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</si>
  <si>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</si>
  <si>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</si>
  <si>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</si>
  <si>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</si>
  <si>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</si>
  <si>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</si>
  <si>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</si>
  <si>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</si>
  <si>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</si>
  <si>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</si>
  <si>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</si>
  <si>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</si>
  <si>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</si>
  <si>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</si>
  <si>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</si>
  <si>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</si>
  <si>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</si>
  <si>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</si>
  <si>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</si>
  <si>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</si>
  <si>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</si>
  <si>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</si>
  <si>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</si>
  <si>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</si>
  <si>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</si>
  <si>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</si>
  <si>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</si>
  <si>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</si>
  <si>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</si>
  <si>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</si>
  <si>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</si>
  <si>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</si>
  <si>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</si>
  <si>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</si>
  <si>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</si>
  <si>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</si>
  <si>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</si>
  <si>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</si>
  <si>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</si>
  <si>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</si>
  <si>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</si>
  <si>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</si>
  <si>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</si>
  <si>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</si>
  <si>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</si>
  <si>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</si>
  <si>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</si>
  <si>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</si>
  <si>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</si>
  <si>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</si>
  <si>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</si>
  <si>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</si>
  <si>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</si>
  <si>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</si>
  <si>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</si>
  <si>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</si>
  <si>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</si>
  <si>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</si>
  <si>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</si>
  <si>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</si>
  <si>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</si>
  <si>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</si>
  <si>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</si>
  <si>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</si>
  <si>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</si>
  <si>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</si>
  <si>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</si>
  <si>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</si>
  <si>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</si>
  <si>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</si>
  <si>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</si>
  <si>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</si>
  <si>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</si>
  <si>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</si>
  <si>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</si>
  <si>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</si>
  <si>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</si>
  <si>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</si>
  <si>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</si>
  <si>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</si>
  <si>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</si>
  <si>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</si>
  <si>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</si>
  <si>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</si>
  <si>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</si>
  <si>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</si>
  <si>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</si>
  <si>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</si>
  <si>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</si>
  <si>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</si>
  <si>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</si>
  <si>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</si>
  <si>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</si>
  <si>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</si>
  <si>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</si>
  <si>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</si>
  <si>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</si>
  <si>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</si>
  <si>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</si>
  <si>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</si>
  <si>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</si>
  <si>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</si>
  <si>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</si>
  <si>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</si>
  <si>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</si>
  <si>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</si>
  <si>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</si>
  <si>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</si>
  <si>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</si>
  <si>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</si>
  <si>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</si>
  <si>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</si>
  <si>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</si>
  <si>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</si>
  <si>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</si>
  <si>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</si>
  <si>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</si>
  <si>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</si>
  <si>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</si>
  <si>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</si>
  <si>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</si>
  <si>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</si>
  <si>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</si>
  <si>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</si>
  <si>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</si>
  <si>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</si>
  <si>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</si>
  <si>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</si>
  <si>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</si>
  <si>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</si>
  <si>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</si>
  <si>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</si>
  <si>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</si>
  <si>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</si>
  <si>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</si>
  <si>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</si>
  <si>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</si>
  <si>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</si>
  <si>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</si>
  <si>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</si>
  <si>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</si>
  <si>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</si>
  <si>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</si>
  <si>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</si>
  <si>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</si>
  <si>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</si>
  <si>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</si>
  <si>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</si>
  <si>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</si>
  <si>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</si>
  <si>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</si>
  <si>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</si>
  <si>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</si>
  <si>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</si>
  <si>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</si>
  <si>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</si>
  <si>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</si>
  <si>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</si>
  <si>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</si>
  <si>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</si>
  <si>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</si>
  <si>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</si>
  <si>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</si>
  <si>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</si>
  <si>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</si>
  <si>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</si>
  <si>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</si>
  <si>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</si>
  <si>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</si>
  <si>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</si>
  <si>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</si>
  <si>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</si>
  <si>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</si>
  <si>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</si>
  <si>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</si>
  <si>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</si>
  <si>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</si>
  <si>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</si>
  <si>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</si>
  <si>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</si>
  <si>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</si>
  <si>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</si>
  <si>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</si>
  <si>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</si>
  <si>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</si>
  <si>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</si>
  <si>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</si>
  <si>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</si>
  <si>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</si>
  <si>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</si>
  <si>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</si>
  <si>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</si>
  <si>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</si>
  <si>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</si>
  <si>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</si>
  <si>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</si>
  <si>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</si>
  <si>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</si>
  <si>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</si>
  <si>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</si>
  <si>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</si>
  <si>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</si>
  <si>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</si>
  <si>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</si>
  <si>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</si>
  <si>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</si>
  <si>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</si>
  <si>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</si>
  <si>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</si>
  <si>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</si>
  <si>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</si>
  <si>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</si>
  <si>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</si>
  <si>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</si>
  <si>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</si>
  <si>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</si>
  <si>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</si>
  <si>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</si>
  <si>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</si>
  <si>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</si>
  <si>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</si>
  <si>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</si>
  <si>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</si>
  <si>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</si>
  <si>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</si>
  <si>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</si>
  <si>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</si>
  <si>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</si>
  <si>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</si>
  <si>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</si>
  <si>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</si>
  <si>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</si>
  <si>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</si>
  <si>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</si>
  <si>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</si>
  <si>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</si>
  <si>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</si>
  <si>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</si>
  <si>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</si>
  <si>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</si>
  <si>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</si>
  <si>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</si>
  <si>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</si>
  <si>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</si>
  <si>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</si>
  <si>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</si>
  <si>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</si>
  <si>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</si>
  <si>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</si>
  <si>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</si>
  <si>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</si>
  <si>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</si>
  <si>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</si>
  <si>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</si>
  <si>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</si>
  <si>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</si>
  <si>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</si>
  <si>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</si>
  <si>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</si>
  <si>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</si>
  <si>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</si>
  <si>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</si>
  <si>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</si>
  <si>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</si>
  <si>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</si>
  <si>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</si>
  <si>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</si>
  <si>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</si>
  <si>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</si>
  <si>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</si>
  <si>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</si>
  <si>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</si>
  <si>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</si>
  <si>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</si>
  <si>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</si>
  <si>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</si>
  <si>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</si>
  <si>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</si>
  <si>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</si>
  <si>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</si>
  <si>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</si>
  <si>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</si>
  <si>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</si>
  <si>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</si>
  <si>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</si>
  <si>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</si>
  <si>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</si>
  <si>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</si>
  <si>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</si>
  <si>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</si>
  <si>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</si>
  <si>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</si>
  <si>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</si>
  <si>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</si>
  <si>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</si>
  <si>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</si>
  <si>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</si>
  <si>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</si>
  <si>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</si>
  <si>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</si>
  <si>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</si>
  <si>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</si>
  <si>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</si>
  <si>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</si>
  <si>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</si>
  <si>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</si>
  <si>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</si>
  <si>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</si>
  <si>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</si>
  <si>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</si>
  <si>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</si>
  <si>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</si>
  <si>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</si>
  <si>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</si>
  <si>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</si>
  <si>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</si>
  <si>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</si>
  <si>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</si>
  <si>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</si>
  <si>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</si>
  <si>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</si>
  <si>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</si>
  <si>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</si>
  <si>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</si>
  <si>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</si>
  <si>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</si>
  <si>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</si>
  <si>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</si>
  <si>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</si>
  <si>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</si>
  <si>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</si>
  <si>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</si>
  <si>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</si>
  <si>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</si>
  <si>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</si>
  <si>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</si>
  <si>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</si>
  <si>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</si>
  <si>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</si>
  <si>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</si>
  <si>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</si>
  <si>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</si>
  <si>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</si>
  <si>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</si>
  <si>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</si>
  <si>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</si>
  <si>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</si>
  <si>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</si>
  <si>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</si>
  <si>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</si>
  <si>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</si>
  <si>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</si>
  <si>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</si>
  <si>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</si>
  <si>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</si>
  <si>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</si>
  <si>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</si>
  <si>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</si>
  <si>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</si>
  <si>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</si>
  <si>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</si>
  <si>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</si>
  <si>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</si>
  <si>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</si>
  <si>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</si>
  <si>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</si>
  <si>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</si>
  <si>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</si>
  <si>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</si>
  <si>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</si>
  <si>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</si>
  <si>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</si>
  <si>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</si>
  <si>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</si>
  <si>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</si>
  <si>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</si>
  <si>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</si>
  <si>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</si>
  <si>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</si>
  <si>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</si>
  <si>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</si>
  <si>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</si>
  <si>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</si>
  <si>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</si>
  <si>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</si>
  <si>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</si>
  <si>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</si>
  <si>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</si>
  <si>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</si>
  <si>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</si>
  <si>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</si>
  <si>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</si>
  <si>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</si>
  <si>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</si>
  <si>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</si>
  <si>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</si>
  <si>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</si>
  <si>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</si>
  <si>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</si>
  <si>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</si>
  <si>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</si>
  <si>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</si>
  <si>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</si>
  <si>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</si>
  <si>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</si>
  <si>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</si>
  <si>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</si>
  <si>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</si>
  <si>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</si>
  <si>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</si>
  <si>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</si>
  <si>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</si>
  <si>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</si>
  <si>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</si>
  <si>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</si>
  <si>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</si>
  <si>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</si>
  <si>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</si>
  <si>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</si>
  <si>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</si>
  <si>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</si>
  <si>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</si>
  <si>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</si>
  <si>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</si>
  <si>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</si>
  <si>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</si>
  <si>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</si>
  <si>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</si>
  <si>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</si>
  <si>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</si>
  <si>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</si>
  <si>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</si>
  <si>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</si>
  <si>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</si>
  <si>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</si>
  <si>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</si>
  <si>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</si>
  <si>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</si>
  <si>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</si>
  <si>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</si>
  <si>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</si>
  <si>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</si>
  <si>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</si>
  <si>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</si>
  <si>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</si>
  <si>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</si>
  <si>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</si>
  <si>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</si>
  <si>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</si>
  <si>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</si>
  <si>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</si>
  <si>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</si>
  <si>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</si>
  <si>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</si>
  <si>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</si>
  <si>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</si>
  <si>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</si>
  <si>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</si>
  <si>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</si>
  <si>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</si>
  <si>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</si>
  <si>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</si>
  <si>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</si>
  <si>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</si>
  <si>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</si>
  <si>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</si>
  <si>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</si>
  <si>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</si>
  <si>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</si>
  <si>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</si>
  <si>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</si>
  <si>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</si>
  <si>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</si>
  <si>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</si>
  <si>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</si>
  <si>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</si>
  <si>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</si>
  <si>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</si>
  <si>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</si>
  <si>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</si>
  <si>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</si>
  <si>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</si>
  <si>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</si>
  <si>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</si>
  <si>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</si>
  <si>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</si>
  <si>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</si>
  <si>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</si>
  <si>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</si>
  <si>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</si>
  <si>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</si>
  <si>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</si>
  <si>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</si>
  <si>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</si>
  <si>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</si>
  <si>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</si>
  <si>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</si>
  <si>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</si>
  <si>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</si>
  <si>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</si>
  <si>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</si>
  <si>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</si>
  <si>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</si>
  <si>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</si>
  <si>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</si>
  <si>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</si>
  <si>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</si>
  <si>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</si>
  <si>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</si>
  <si>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</si>
  <si>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</si>
  <si>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</si>
  <si>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</si>
  <si>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</si>
  <si>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</si>
  <si>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</si>
  <si>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</si>
  <si>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</si>
  <si>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</si>
  <si>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</si>
  <si>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</si>
  <si>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</si>
  <si>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</si>
  <si>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</si>
  <si>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</si>
  <si>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</si>
  <si>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</si>
  <si>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</si>
  <si>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</si>
  <si>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</si>
  <si>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</si>
  <si>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</si>
  <si>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</si>
  <si>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</si>
  <si>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</si>
  <si>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</si>
  <si>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</si>
  <si>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</si>
  <si>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</si>
  <si>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</si>
  <si>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</si>
  <si>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</si>
  <si>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</si>
  <si>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</si>
  <si>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</si>
  <si>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</si>
  <si>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</si>
  <si>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</si>
  <si>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</si>
  <si>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</si>
  <si>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</si>
  <si>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</si>
  <si>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</si>
  <si>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</si>
  <si>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</si>
  <si>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</si>
  <si>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</si>
  <si>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</si>
  <si>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</si>
  <si>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</si>
  <si>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</si>
  <si>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</si>
  <si>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</si>
  <si>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</si>
  <si>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</si>
  <si>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</si>
  <si>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</si>
  <si>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</si>
  <si>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</si>
  <si>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</si>
  <si>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</si>
  <si>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</si>
  <si>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</si>
  <si>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</si>
  <si>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</si>
  <si>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</si>
  <si>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</si>
  <si>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</si>
  <si>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</si>
  <si>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</si>
  <si>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</si>
  <si>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</si>
  <si>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</si>
  <si>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</si>
  <si>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</si>
  <si>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</si>
  <si>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</si>
  <si>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</si>
  <si>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</si>
  <si>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</si>
  <si>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</si>
  <si>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</si>
  <si>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</si>
  <si>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</si>
  <si>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</si>
  <si>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</si>
  <si>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</si>
  <si>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</si>
  <si>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</si>
  <si>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</si>
  <si>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</si>
  <si>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</si>
  <si>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</si>
  <si>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</si>
  <si>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</si>
  <si>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</si>
  <si>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</si>
  <si>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</si>
  <si>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</si>
  <si>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</si>
  <si>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</si>
  <si>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</si>
  <si>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</si>
  <si>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</si>
  <si>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</si>
  <si>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</si>
  <si>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</si>
  <si>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</si>
  <si>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</si>
  <si>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</si>
  <si>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</si>
  <si>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</si>
  <si>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</si>
  <si>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</si>
  <si>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</si>
  <si>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</si>
  <si>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</si>
  <si>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</si>
  <si>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</si>
  <si>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</si>
  <si>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</si>
  <si>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</si>
  <si>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</si>
  <si>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</si>
  <si>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</si>
  <si>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</si>
  <si>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</si>
  <si>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</si>
  <si>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</si>
  <si>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</si>
  <si>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</si>
  <si>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</si>
  <si>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</si>
  <si>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</si>
  <si>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</si>
  <si>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</si>
  <si>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</si>
  <si>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</si>
  <si>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</si>
  <si>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</si>
  <si>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</si>
  <si>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</si>
  <si>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</si>
  <si>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</si>
  <si>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</si>
  <si>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</si>
  <si>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</si>
  <si>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</si>
  <si>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</si>
  <si>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</si>
  <si>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</si>
  <si>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</si>
  <si>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</si>
  <si>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</si>
  <si>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</si>
  <si>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</si>
  <si>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</si>
  <si>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</si>
  <si>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</si>
  <si>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</si>
  <si>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</si>
  <si>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</si>
  <si>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</si>
  <si>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</si>
  <si>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</si>
  <si>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</si>
  <si>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</si>
  <si>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</si>
  <si>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</si>
  <si>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</si>
  <si>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</si>
  <si>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</si>
  <si>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</si>
  <si>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</si>
  <si>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</si>
  <si>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</si>
  <si>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</si>
  <si>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</si>
  <si>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</si>
  <si>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</si>
  <si>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</si>
  <si>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</si>
  <si>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</si>
  <si>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</si>
  <si>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</si>
  <si>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</si>
  <si>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</si>
  <si>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</si>
  <si>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</si>
  <si>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</si>
  <si>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</si>
  <si>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</si>
  <si>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</si>
  <si>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</si>
  <si>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</si>
  <si>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</si>
  <si>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</si>
  <si>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</si>
  <si>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</si>
  <si>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</si>
  <si>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</si>
  <si>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</si>
  <si>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</si>
  <si>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</si>
  <si>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</si>
  <si>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</si>
  <si>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</si>
  <si>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</si>
  <si>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</si>
  <si>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</si>
  <si>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</si>
  <si>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</si>
  <si>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</si>
  <si>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</si>
  <si>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</si>
  <si>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</si>
  <si>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</si>
  <si>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</si>
  <si>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</si>
  <si>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</si>
  <si>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</si>
  <si>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</si>
  <si>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</si>
  <si>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</si>
  <si>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</si>
  <si>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</si>
  <si>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</si>
  <si>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</si>
  <si>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</si>
  <si>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</si>
  <si>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</si>
  <si>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</si>
  <si>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</si>
  <si>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</si>
  <si>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</si>
  <si>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</si>
  <si>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</si>
  <si>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</si>
  <si>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</si>
  <si>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</si>
  <si>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</si>
  <si>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</si>
  <si>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</si>
  <si>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</si>
  <si>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</si>
  <si>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</si>
  <si>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</si>
  <si>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</si>
  <si>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</si>
  <si>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</si>
  <si>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</si>
  <si>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</si>
  <si>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</si>
  <si>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</si>
  <si>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</si>
  <si>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</si>
  <si>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</si>
  <si>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</si>
  <si>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</si>
  <si>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</si>
  <si>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</si>
  <si>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</si>
  <si>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</si>
  <si>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</si>
  <si>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</si>
  <si>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</si>
  <si>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</si>
  <si>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</si>
  <si>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</si>
  <si>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</si>
  <si>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</si>
  <si>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</si>
  <si>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</si>
  <si>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</si>
  <si>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</si>
  <si>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</si>
  <si>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</si>
  <si>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</si>
  <si>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</si>
  <si>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</si>
  <si>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</si>
  <si>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</si>
  <si>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</si>
  <si>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</si>
  <si>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</si>
  <si>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</si>
  <si>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</si>
  <si>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</si>
  <si>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</si>
  <si>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</si>
  <si>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</si>
  <si>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</si>
  <si>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</si>
  <si>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</si>
  <si>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</si>
  <si>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</si>
  <si>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</si>
  <si>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</si>
  <si>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</si>
  <si>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</si>
  <si>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</si>
  <si>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</si>
  <si>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</si>
  <si>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</si>
  <si>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</si>
  <si>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</si>
  <si>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</si>
  <si>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</si>
  <si>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</si>
  <si>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</si>
  <si>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</si>
  <si>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</si>
  <si>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</si>
  <si>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</si>
  <si>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</si>
  <si>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</si>
  <si>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</si>
  <si>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</si>
  <si>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</si>
  <si>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</si>
  <si>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</si>
  <si>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</si>
  <si>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</si>
  <si>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</si>
  <si>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</si>
  <si>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</si>
  <si>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</si>
  <si>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</si>
  <si>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</si>
  <si>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</si>
  <si>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</si>
  <si>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</si>
  <si>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</si>
  <si>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</si>
  <si>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</si>
  <si>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</si>
  <si>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</si>
  <si>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</si>
  <si>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</si>
  <si>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</si>
  <si>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</si>
  <si>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</si>
  <si>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</si>
  <si>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</si>
  <si>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</si>
  <si>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</si>
  <si>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</si>
  <si>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</si>
  <si>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</si>
  <si>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</si>
  <si>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</si>
  <si>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</si>
  <si>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</si>
  <si>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</si>
  <si>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</si>
  <si>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</si>
  <si>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</si>
  <si>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</si>
  <si>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</si>
  <si>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</si>
  <si>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</si>
  <si>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</si>
  <si>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</si>
  <si>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</si>
  <si>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</si>
  <si>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</si>
  <si>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</si>
  <si>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</si>
  <si>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</si>
  <si>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</si>
  <si>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</si>
  <si>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</si>
  <si>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</si>
  <si>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</si>
  <si>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</si>
  <si>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</si>
  <si>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</si>
  <si>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</si>
  <si>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</si>
  <si>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</si>
  <si>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</si>
  <si>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</si>
  <si>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</si>
  <si>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</si>
  <si>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</si>
  <si>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</si>
  <si>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</si>
  <si>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</si>
  <si>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</si>
  <si>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</si>
  <si>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</si>
  <si>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</si>
  <si>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</si>
  <si>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</si>
  <si>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</si>
  <si>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</si>
  <si>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</si>
  <si>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</si>
  <si>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</si>
  <si>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</si>
  <si>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</si>
  <si>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</si>
  <si>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</si>
  <si>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</si>
  <si>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</si>
  <si>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</si>
  <si>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</si>
  <si>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</si>
  <si>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</si>
  <si>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</si>
  <si>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</si>
  <si>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</si>
  <si>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</si>
  <si>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</si>
  <si>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</si>
  <si>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</si>
  <si>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</si>
  <si>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</si>
  <si>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</si>
  <si>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</si>
  <si>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</si>
  <si>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</si>
  <si>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</si>
  <si>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</si>
  <si>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</si>
  <si>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</si>
  <si>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</si>
  <si>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</si>
  <si>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</si>
  <si>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</si>
  <si>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</si>
  <si>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</si>
  <si>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</si>
  <si>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</si>
  <si>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</si>
  <si>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</si>
  <si>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</si>
  <si>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</si>
  <si>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</si>
  <si>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</si>
  <si>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</si>
  <si>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</si>
  <si>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</si>
  <si>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</si>
  <si>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</si>
  <si>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</si>
  <si>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</si>
  <si>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</si>
  <si>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</si>
  <si>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</si>
  <si>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</si>
  <si>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</si>
  <si>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</si>
  <si>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</si>
  <si>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</si>
  <si>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</si>
  <si>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</si>
  <si>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</si>
  <si>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</si>
  <si>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</si>
  <si>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</si>
  <si>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</si>
  <si>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</si>
  <si>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</si>
  <si>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</si>
  <si>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</si>
  <si>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</si>
  <si>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</si>
  <si>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</si>
  <si>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</si>
  <si>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</si>
  <si>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</si>
  <si>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</si>
  <si>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</si>
  <si>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</si>
  <si>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</si>
  <si>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</si>
  <si>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</si>
  <si>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</si>
  <si>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</si>
  <si>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</si>
  <si>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</si>
  <si>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</si>
  <si>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</si>
  <si>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</si>
  <si>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</si>
  <si>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</si>
  <si>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</si>
  <si>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</si>
  <si>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</si>
  <si>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</si>
  <si>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</si>
  <si>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</si>
  <si>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</si>
  <si>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</si>
  <si>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</si>
  <si>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</si>
  <si>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</si>
  <si>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</si>
  <si>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</si>
  <si>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</si>
  <si>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</si>
  <si>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</si>
  <si>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</si>
  <si>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</si>
  <si>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</si>
  <si>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</si>
  <si>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</si>
  <si>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</si>
  <si>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</si>
  <si>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</si>
  <si>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</si>
  <si>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</si>
  <si>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</si>
  <si>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</si>
  <si>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</si>
  <si>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</si>
  <si>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</si>
  <si>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</si>
  <si>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</si>
  <si>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</si>
  <si>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</si>
  <si>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</si>
  <si>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</si>
  <si>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</si>
  <si>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</si>
  <si>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</si>
  <si>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</si>
  <si>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</si>
  <si>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</si>
  <si>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</si>
  <si>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</si>
  <si>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</si>
  <si>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</si>
  <si>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</si>
  <si>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</si>
  <si>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</si>
  <si>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</si>
  <si>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</si>
  <si>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</si>
  <si>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</si>
  <si>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</si>
  <si>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</si>
  <si>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</si>
  <si>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</si>
  <si>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</si>
  <si>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</si>
  <si>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</si>
  <si>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</si>
  <si>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</si>
  <si>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</si>
  <si>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</si>
  <si>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</si>
  <si>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</si>
  <si>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</si>
  <si>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</si>
  <si>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</si>
  <si>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</si>
  <si>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</si>
  <si>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</si>
  <si>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</si>
  <si>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</si>
  <si>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</si>
  <si>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</si>
  <si>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</si>
  <si>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</si>
  <si>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</si>
  <si>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</si>
  <si>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</si>
  <si>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</si>
  <si>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</si>
  <si>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</si>
  <si>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</si>
  <si>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</si>
  <si>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</si>
  <si>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</si>
  <si>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</si>
  <si>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</si>
  <si>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</si>
  <si>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</si>
  <si>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</si>
  <si>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</si>
  <si>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</si>
  <si>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</si>
  <si>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</si>
  <si>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</si>
  <si>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</si>
  <si>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</si>
  <si>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</si>
  <si>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</si>
  <si>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</si>
  <si>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</si>
  <si>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</si>
  <si>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</si>
  <si>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</si>
  <si>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</si>
  <si>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</si>
  <si>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</si>
  <si>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</si>
  <si>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</si>
  <si>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</si>
  <si>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</si>
  <si>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</si>
  <si>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</si>
  <si>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</si>
  <si>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</si>
  <si>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</si>
  <si>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</si>
  <si>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</si>
  <si>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</si>
  <si>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</si>
  <si>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</si>
  <si>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</si>
  <si>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</si>
  <si>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</si>
  <si>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</si>
  <si>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</si>
  <si>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</si>
  <si>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</si>
  <si>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</si>
  <si>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</si>
  <si>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</si>
  <si>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</si>
  <si>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</si>
  <si>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</si>
  <si>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</si>
  <si>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</si>
  <si>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</si>
  <si>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</si>
  <si>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</si>
  <si>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</si>
  <si>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</si>
  <si>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</si>
  <si>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</si>
  <si>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</si>
  <si>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</si>
  <si>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</si>
  <si>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</si>
  <si>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</si>
  <si>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</si>
  <si>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</si>
  <si>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</si>
  <si>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</si>
  <si>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</si>
  <si>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</si>
  <si>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</si>
  <si>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</si>
  <si>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</si>
  <si>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</si>
  <si>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</si>
  <si>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</si>
  <si>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</si>
  <si>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</si>
  <si>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</si>
  <si>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</si>
  <si>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</si>
  <si>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</si>
  <si>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</si>
  <si>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</si>
  <si>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</si>
  <si>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</si>
  <si>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</si>
  <si>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</si>
  <si>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</si>
  <si>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</si>
  <si>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</si>
  <si>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</si>
  <si>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</si>
  <si>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</si>
  <si>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</si>
  <si>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</si>
  <si>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</si>
  <si>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</si>
  <si>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</si>
  <si>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</si>
  <si>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</si>
  <si>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</si>
  <si>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</si>
  <si>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</si>
  <si>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</si>
  <si>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</si>
  <si>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</si>
  <si>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</si>
  <si>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</si>
  <si>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</si>
  <si>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</si>
  <si>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</si>
  <si>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</si>
  <si>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</si>
  <si>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</si>
  <si>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</si>
  <si>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</si>
  <si>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</si>
  <si>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</si>
  <si>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</si>
  <si>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</si>
  <si>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</si>
  <si>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</si>
  <si>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</si>
  <si>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</si>
  <si>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</si>
  <si>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</si>
  <si>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</si>
  <si>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</si>
  <si>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</si>
  <si>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</si>
  <si>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</si>
  <si>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</si>
  <si>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</si>
  <si>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</si>
  <si>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</si>
  <si>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</si>
  <si>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</si>
  <si>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</si>
  <si>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</si>
  <si>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</si>
  <si>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</si>
  <si>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</si>
  <si>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</si>
  <si>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</si>
  <si>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</si>
  <si>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</si>
  <si>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</si>
  <si>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</si>
  <si>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</si>
  <si>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</si>
  <si>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</si>
  <si>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</si>
  <si>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</si>
  <si>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</si>
  <si>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</si>
  <si>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</si>
  <si>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</si>
  <si>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</si>
  <si>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</si>
  <si>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</si>
  <si>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</si>
  <si>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</si>
  <si>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</si>
  <si>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</si>
  <si>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</si>
  <si>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</si>
  <si>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</si>
  <si>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</si>
  <si>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</si>
  <si>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</si>
  <si>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</si>
  <si>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</si>
  <si>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</si>
  <si>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</si>
  <si>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</si>
  <si>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</si>
  <si>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</si>
  <si>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</si>
  <si>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</si>
  <si>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</si>
  <si>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</si>
  <si>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</si>
  <si>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</si>
  <si>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</si>
  <si>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</si>
  <si>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</si>
  <si>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</si>
  <si>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</si>
  <si>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</si>
  <si>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</si>
  <si>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</si>
  <si>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</si>
  <si>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</si>
  <si>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</si>
  <si>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</si>
  <si>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</si>
  <si>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</si>
  <si>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</si>
  <si>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</si>
  <si>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</si>
  <si>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</si>
  <si>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</si>
  <si>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</si>
  <si>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</si>
  <si>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</si>
  <si>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</si>
  <si>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</si>
  <si>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</si>
  <si>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</si>
  <si>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</si>
  <si>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</si>
  <si>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</si>
  <si>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</si>
  <si>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</si>
  <si>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</si>
  <si>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</si>
  <si>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</si>
  <si>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</si>
  <si>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</si>
  <si>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</si>
  <si>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</si>
  <si>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</si>
  <si>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</si>
  <si>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</si>
  <si>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</si>
  <si>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</si>
  <si>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</si>
  <si>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</si>
  <si>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</si>
  <si>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</si>
  <si>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</si>
  <si>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</si>
  <si>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</si>
  <si>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</si>
  <si>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</si>
  <si>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</si>
  <si>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</si>
  <si>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</si>
  <si>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</si>
  <si>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</si>
  <si>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</si>
  <si>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</si>
  <si>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</si>
  <si>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</si>
  <si>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</si>
  <si>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</si>
  <si>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</si>
  <si>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</si>
  <si>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</si>
  <si>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</si>
  <si>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</si>
  <si>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</si>
  <si>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</si>
  <si>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</si>
  <si>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</si>
  <si>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</si>
  <si>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</si>
  <si>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</si>
  <si>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</si>
  <si>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</si>
  <si>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</si>
  <si>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</si>
  <si>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</si>
  <si>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</si>
  <si>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</si>
  <si>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</si>
  <si>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</si>
  <si>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</si>
  <si>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</si>
  <si>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</si>
  <si>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</si>
  <si>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</si>
  <si>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</si>
  <si>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</si>
  <si>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</si>
  <si>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</si>
  <si>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</si>
  <si>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</si>
  <si>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</si>
  <si>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</si>
  <si>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</si>
  <si>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</si>
  <si>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</si>
  <si>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</si>
  <si>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</si>
  <si>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</si>
  <si>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</si>
  <si>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</si>
  <si>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</si>
  <si>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</si>
  <si>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</si>
  <si>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</si>
  <si>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</si>
  <si>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</si>
  <si>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</si>
  <si>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</si>
  <si>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</si>
  <si>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</si>
  <si>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</si>
  <si>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</si>
  <si>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</si>
  <si>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</si>
  <si>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</si>
  <si>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</si>
  <si>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</si>
  <si>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</si>
  <si>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</si>
  <si>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</si>
  <si>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</si>
  <si>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</si>
  <si>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</si>
  <si>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</si>
  <si>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</si>
  <si>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</si>
  <si>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</si>
  <si>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</si>
  <si>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</si>
  <si>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</si>
  <si>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</si>
  <si>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</si>
  <si>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</si>
  <si>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</si>
  <si>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</si>
  <si>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</si>
  <si>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</si>
  <si>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</si>
  <si>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</si>
  <si>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</si>
  <si>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</si>
  <si>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</si>
  <si>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</si>
  <si>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</si>
  <si>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</si>
  <si>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</si>
  <si>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</si>
  <si>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</si>
  <si>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</si>
  <si>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</si>
  <si>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</si>
  <si>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</si>
  <si>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</si>
  <si>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</si>
  <si>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</si>
  <si>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</si>
  <si>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</si>
  <si>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</si>
  <si>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</si>
  <si>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</si>
  <si>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</si>
  <si>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</si>
  <si>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</si>
  <si>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</si>
  <si>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</si>
  <si>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</si>
  <si>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</si>
  <si>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</si>
  <si>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</si>
  <si>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</si>
  <si>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</si>
  <si>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</si>
  <si>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</si>
  <si>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</si>
  <si>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</si>
  <si>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</si>
  <si>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</si>
  <si>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</si>
  <si>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</si>
  <si>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</si>
  <si>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</si>
  <si>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</si>
  <si>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</si>
  <si>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</si>
  <si>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</si>
  <si>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</si>
  <si>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</si>
  <si>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</si>
  <si>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</si>
  <si>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</si>
  <si>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</si>
  <si>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</si>
  <si>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</si>
  <si>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</si>
  <si>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</si>
  <si>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</si>
  <si>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</si>
  <si>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</si>
  <si>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</si>
  <si>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</si>
  <si>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</si>
  <si>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</si>
  <si>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</si>
  <si>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</si>
  <si>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</si>
  <si>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</si>
  <si>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</si>
  <si>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</si>
  <si>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</si>
  <si>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</si>
  <si>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</si>
  <si>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</si>
  <si>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</si>
  <si>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</si>
  <si>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</si>
  <si>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</si>
  <si>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</si>
  <si>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</si>
  <si>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</si>
  <si>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</si>
  <si>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</si>
  <si>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</si>
  <si>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</si>
  <si>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</si>
  <si>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</si>
  <si>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</si>
  <si>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</si>
  <si>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</si>
  <si>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</si>
  <si>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</si>
  <si>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</si>
  <si>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</si>
  <si>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</si>
  <si>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</si>
  <si>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</si>
  <si>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</si>
  <si>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</si>
  <si>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</si>
  <si>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</si>
  <si>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</si>
  <si>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</si>
  <si>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</si>
  <si>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</si>
  <si>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</si>
  <si>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</si>
  <si>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</si>
  <si>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</si>
  <si>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</si>
  <si>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</si>
  <si>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</si>
  <si>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</si>
  <si>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</si>
  <si>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</si>
  <si>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</si>
  <si>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</si>
  <si>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</si>
  <si>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</si>
  <si>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</si>
  <si>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</si>
  <si>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</si>
  <si>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</si>
  <si>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</si>
  <si>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</si>
  <si>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</si>
  <si>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</si>
  <si>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</si>
  <si>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</si>
  <si>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</si>
  <si>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</si>
  <si>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</si>
  <si>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</si>
  <si>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</si>
  <si>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</si>
  <si>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</si>
  <si>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</si>
  <si>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</si>
  <si>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</si>
  <si>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</si>
  <si>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</si>
  <si>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</si>
  <si>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</si>
  <si>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</si>
  <si>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</si>
  <si>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</si>
  <si>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</si>
  <si>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</si>
  <si>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</si>
  <si>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</si>
  <si>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</si>
  <si>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</si>
  <si>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</si>
  <si>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</si>
  <si>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</si>
  <si>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</si>
  <si>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</si>
  <si>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</si>
  <si>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</si>
  <si>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</si>
  <si>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</si>
  <si>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</si>
  <si>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</si>
  <si>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</si>
  <si>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</si>
  <si>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</si>
  <si>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</si>
  <si>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</si>
  <si>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</si>
  <si>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</si>
  <si>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</si>
  <si>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</si>
  <si>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</si>
  <si>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</si>
  <si>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</si>
  <si>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</si>
  <si>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</si>
  <si>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</si>
  <si>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</si>
  <si>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</si>
  <si>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</si>
  <si>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</si>
  <si>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</si>
  <si>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</si>
  <si>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</si>
  <si>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</si>
  <si>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</si>
  <si>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</si>
  <si>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</si>
  <si>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</si>
  <si>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</si>
  <si>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</si>
  <si>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</si>
  <si>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</si>
  <si>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</si>
  <si>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</si>
  <si>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</si>
  <si>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</si>
  <si>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</si>
  <si>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</si>
  <si>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</si>
  <si>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</si>
  <si>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</si>
  <si>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</si>
  <si>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</si>
  <si>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</si>
  <si>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</si>
  <si>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</si>
  <si>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</si>
  <si>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</si>
  <si>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</si>
  <si>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</si>
  <si>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</si>
  <si>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</si>
  <si>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</si>
  <si>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</si>
  <si>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</si>
  <si>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</si>
  <si>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</si>
  <si>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</si>
  <si>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</si>
  <si>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</si>
  <si>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</si>
  <si>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</si>
  <si>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</si>
  <si>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</si>
  <si>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</si>
  <si>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</si>
  <si>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</si>
  <si>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</si>
  <si>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</si>
  <si>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</si>
  <si>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</si>
  <si>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</si>
  <si>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</si>
  <si>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</si>
  <si>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</si>
  <si>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</si>
  <si>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</si>
  <si>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</si>
  <si>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</si>
  <si>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</si>
  <si>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</si>
  <si>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</si>
  <si>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</si>
  <si>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</si>
  <si>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</si>
  <si>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</si>
  <si>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</si>
  <si>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</si>
  <si>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</si>
  <si>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</si>
  <si>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</si>
  <si>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</si>
  <si>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</si>
  <si>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</si>
  <si>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</si>
  <si>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</si>
  <si>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</si>
  <si>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</si>
  <si>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</si>
  <si>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</si>
  <si>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</si>
  <si>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</si>
  <si>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</si>
  <si>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</si>
  <si>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</si>
  <si>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</si>
  <si>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</si>
  <si>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</si>
  <si>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</si>
  <si>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</si>
  <si>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</si>
  <si>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</si>
  <si>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</si>
  <si>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</si>
  <si>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</si>
  <si>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</si>
  <si>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</si>
  <si>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</si>
  <si>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</si>
  <si>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</si>
  <si>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</si>
  <si>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</si>
  <si>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</si>
  <si>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</si>
  <si>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</si>
  <si>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</si>
  <si>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</si>
  <si>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</si>
  <si>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</si>
  <si>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</si>
  <si>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</si>
  <si>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</si>
  <si>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</si>
  <si>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</si>
  <si>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</si>
  <si>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</si>
  <si>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</si>
  <si>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</si>
  <si>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</si>
  <si>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</si>
  <si>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</si>
  <si>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</si>
  <si>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</si>
  <si>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</si>
  <si>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</si>
  <si>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</si>
  <si>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</si>
  <si>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</si>
  <si>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</si>
  <si>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</si>
  <si>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</si>
  <si>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</si>
  <si>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</si>
  <si>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</si>
  <si>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</si>
  <si>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</si>
  <si>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</si>
  <si>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</si>
  <si>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</si>
  <si>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</si>
  <si>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</si>
  <si>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</si>
  <si>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</si>
  <si>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</si>
  <si>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</si>
  <si>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</si>
  <si>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</si>
  <si>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</si>
  <si>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</si>
  <si>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</si>
  <si>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</si>
  <si>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</si>
  <si>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</si>
  <si>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</si>
  <si>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</si>
  <si>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</si>
  <si>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</si>
  <si>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</si>
  <si>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</si>
  <si>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</si>
  <si>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</si>
  <si>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</si>
  <si>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</si>
  <si>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</si>
  <si>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</si>
  <si>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</si>
  <si>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</si>
  <si>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</si>
  <si>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</si>
  <si>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</si>
  <si>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</si>
  <si>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</si>
  <si>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</si>
  <si>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</si>
  <si>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</si>
  <si>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</si>
  <si>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</si>
  <si>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</si>
  <si>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</si>
  <si>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</si>
  <si>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</si>
  <si>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</si>
  <si>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</si>
  <si>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</si>
  <si>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</si>
  <si>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</si>
  <si>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</si>
  <si>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</si>
  <si>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</si>
  <si>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</si>
  <si>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</si>
  <si>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</si>
  <si>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</si>
  <si>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</si>
  <si>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</si>
  <si>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</si>
  <si>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</si>
  <si>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</si>
  <si>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</si>
  <si>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</si>
  <si>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</si>
  <si>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</si>
  <si>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</si>
  <si>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</si>
  <si>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</si>
  <si>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</si>
  <si>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</si>
  <si>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</si>
  <si>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</si>
  <si>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</si>
  <si>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</si>
  <si>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</si>
  <si>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</si>
  <si>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</si>
  <si>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</si>
  <si>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</si>
  <si>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</si>
  <si>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</si>
  <si>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</si>
  <si>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</si>
  <si>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</si>
  <si>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</si>
  <si>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</si>
  <si>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</si>
  <si>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</si>
  <si>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</si>
  <si>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</si>
  <si>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</si>
  <si>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</si>
  <si>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</si>
  <si>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</si>
  <si>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</si>
  <si>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</si>
  <si>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</si>
  <si>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</si>
  <si>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</si>
  <si>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</si>
  <si>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</si>
  <si>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</si>
  <si>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</si>
  <si>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</si>
  <si>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</si>
  <si>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</si>
  <si>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</si>
  <si>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</si>
  <si>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</si>
  <si>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</si>
  <si>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</si>
  <si>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</si>
  <si>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</si>
  <si>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</si>
  <si>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</si>
  <si>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</si>
  <si>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</si>
  <si>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</si>
  <si>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</si>
  <si>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</si>
  <si>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</si>
  <si>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</si>
  <si>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</si>
  <si>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</si>
  <si>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</si>
  <si>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</si>
  <si>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</si>
  <si>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</si>
  <si>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</si>
  <si>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</si>
  <si>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</si>
  <si>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</si>
  <si>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</si>
  <si>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</si>
  <si>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</si>
  <si>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</si>
  <si>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</si>
  <si>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</si>
  <si>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</si>
  <si>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</si>
  <si>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</si>
  <si>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</si>
  <si>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</si>
  <si>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</si>
  <si>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</si>
  <si>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</si>
  <si>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</si>
  <si>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</si>
  <si>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</si>
  <si>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</si>
  <si>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</si>
  <si>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</si>
  <si>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</si>
  <si>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</si>
  <si>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</si>
  <si>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</si>
  <si>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</si>
  <si>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</si>
  <si>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</si>
  <si>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</si>
  <si>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</si>
  <si>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</si>
  <si>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</si>
  <si>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</si>
  <si>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</si>
  <si>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</si>
  <si>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</si>
  <si>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</si>
  <si>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</si>
  <si>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</si>
  <si>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</si>
  <si>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</si>
  <si>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</si>
  <si>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</si>
  <si>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</si>
  <si>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</si>
  <si>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</si>
  <si>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</si>
  <si>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</si>
  <si>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</si>
  <si>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</si>
  <si>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</si>
  <si>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</si>
  <si>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</si>
  <si>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</si>
  <si>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</si>
  <si>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</si>
  <si>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</si>
  <si>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</si>
  <si>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</si>
  <si>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</si>
  <si>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</si>
  <si>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</si>
  <si>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</si>
  <si>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</si>
  <si>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</si>
  <si>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</si>
  <si>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</si>
  <si>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</si>
  <si>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</si>
  <si>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</si>
  <si>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</si>
  <si>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</si>
  <si>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</si>
  <si>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</si>
  <si>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</si>
  <si>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</si>
  <si>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</si>
  <si>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</si>
  <si>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</si>
  <si>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</si>
  <si>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</si>
  <si>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</si>
  <si>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</si>
  <si>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</si>
  <si>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</si>
  <si>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</si>
  <si>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</si>
  <si>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</si>
  <si>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</si>
  <si>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</si>
  <si>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</si>
  <si>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</si>
  <si>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</si>
  <si>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</si>
  <si>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</si>
  <si>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</si>
  <si>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</si>
  <si>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</si>
  <si>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</si>
  <si>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</si>
  <si>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</si>
  <si>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</si>
  <si>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</si>
  <si>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</si>
  <si>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</si>
  <si>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</si>
  <si>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</si>
  <si>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</si>
  <si>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</si>
  <si>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</si>
  <si>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</si>
  <si>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</si>
  <si>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</si>
  <si>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</si>
  <si>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</si>
  <si>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</si>
  <si>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</si>
  <si>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</si>
  <si>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</si>
  <si>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</si>
  <si>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</si>
  <si>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</si>
  <si>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</si>
  <si>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</si>
  <si>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</si>
  <si>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</si>
  <si>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</si>
  <si>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</si>
  <si>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</si>
  <si>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</si>
  <si>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</si>
  <si>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</si>
  <si>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</si>
  <si>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</si>
  <si>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</si>
  <si>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</si>
  <si>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</si>
  <si>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</si>
  <si>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</si>
  <si>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</si>
  <si>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</si>
  <si>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</si>
  <si>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</si>
  <si>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</si>
  <si>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</si>
  <si>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</si>
  <si>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</si>
  <si>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</si>
  <si>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</si>
  <si>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</si>
  <si>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</si>
  <si>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</si>
  <si>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</si>
  <si>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</si>
  <si>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</si>
  <si>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</si>
  <si>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</si>
  <si>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</si>
  <si>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</si>
  <si>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</si>
  <si>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</si>
  <si>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</si>
  <si>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</si>
  <si>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</si>
  <si>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</si>
  <si>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</si>
  <si>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</si>
  <si>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</si>
  <si>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</si>
  <si>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</si>
  <si>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</si>
  <si>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</si>
  <si>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</si>
  <si>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</si>
  <si>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</si>
  <si>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</si>
  <si>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</si>
  <si>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</si>
  <si>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</si>
  <si>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</si>
  <si>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</si>
  <si>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</si>
  <si>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</si>
  <si>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</si>
  <si>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</si>
  <si>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</si>
  <si>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</si>
  <si>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</si>
  <si>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</si>
  <si>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</si>
  <si>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</si>
  <si>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</si>
  <si>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</si>
  <si>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</si>
  <si>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</si>
  <si>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</si>
  <si>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</si>
  <si>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</si>
  <si>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</si>
  <si>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</si>
  <si>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</si>
  <si>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</si>
  <si>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</si>
  <si>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</si>
  <si>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</si>
  <si>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</si>
  <si>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</si>
  <si>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</si>
  <si>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</si>
  <si>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</si>
  <si>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</si>
  <si>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</si>
  <si>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</si>
  <si>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</si>
  <si>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</si>
  <si>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</si>
  <si>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</si>
  <si>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</si>
  <si>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</si>
  <si>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</si>
  <si>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</si>
  <si>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</si>
  <si>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</si>
  <si>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</si>
  <si>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</si>
  <si>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</si>
  <si>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</si>
  <si>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</si>
  <si>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</si>
  <si>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</si>
  <si>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</si>
  <si>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</si>
  <si>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</si>
  <si>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</si>
  <si>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</si>
  <si>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</si>
  <si>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</si>
  <si>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</si>
  <si>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</si>
  <si>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</si>
  <si>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</si>
  <si>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</si>
  <si>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</si>
  <si>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</si>
  <si>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</si>
  <si>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</si>
  <si>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</si>
  <si>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</si>
  <si>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</si>
  <si>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</si>
  <si>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</si>
  <si>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</si>
  <si>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</si>
  <si>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</si>
  <si>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</si>
  <si>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</si>
  <si>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</si>
  <si>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</si>
  <si>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</si>
  <si>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</si>
  <si>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</si>
  <si>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</si>
  <si>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</si>
  <si>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</si>
  <si>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</si>
  <si>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</si>
  <si>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</si>
  <si>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</si>
  <si>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</si>
  <si>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</si>
  <si>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</si>
  <si>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</si>
  <si>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</si>
  <si>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</si>
  <si>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</si>
  <si>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</si>
  <si>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</si>
  <si>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</si>
  <si>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</si>
  <si>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</si>
  <si>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</si>
  <si>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</si>
  <si>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</si>
  <si>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</si>
  <si>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</si>
  <si>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</si>
  <si>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</si>
  <si>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</si>
  <si>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</si>
  <si>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</si>
  <si>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</si>
  <si>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</si>
  <si>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</si>
  <si>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</si>
  <si>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</si>
  <si>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</si>
  <si>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</si>
  <si>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</si>
  <si>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</si>
  <si>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</si>
  <si>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</si>
  <si>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</si>
  <si>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</si>
  <si>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</si>
  <si>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</si>
  <si>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</si>
  <si>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</si>
  <si>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</si>
  <si>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</si>
  <si>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</si>
  <si>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</si>
  <si>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</si>
  <si>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</si>
  <si>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</si>
  <si>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</si>
  <si>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</si>
  <si>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</si>
  <si>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</si>
  <si>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</si>
  <si>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</si>
  <si>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</si>
  <si>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</si>
  <si>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</si>
  <si>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</si>
  <si>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</si>
  <si>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</si>
  <si>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</si>
  <si>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</si>
  <si>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</si>
  <si>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</si>
  <si>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</si>
  <si>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</si>
  <si>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</si>
  <si>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</si>
  <si>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</si>
  <si>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</si>
  <si>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</si>
  <si>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</si>
  <si>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</si>
  <si>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</si>
  <si>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</si>
  <si>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</si>
  <si>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</si>
  <si>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</si>
  <si>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</si>
  <si>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</si>
  <si>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</si>
  <si>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</si>
  <si>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</si>
  <si>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</si>
  <si>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</si>
  <si>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</si>
  <si>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</si>
  <si>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</si>
  <si>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</si>
  <si>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</si>
  <si>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</si>
  <si>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</si>
  <si>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</si>
  <si>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</si>
  <si>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</si>
  <si>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</si>
  <si>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</si>
  <si>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</si>
  <si>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</si>
  <si>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</si>
  <si>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</si>
  <si>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</si>
  <si>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</si>
  <si>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</si>
  <si>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</si>
  <si>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</si>
  <si>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</si>
  <si>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</si>
  <si>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</si>
  <si>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</si>
  <si>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</si>
  <si>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</si>
  <si>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</si>
  <si>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</si>
  <si>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</si>
  <si>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</si>
  <si>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</si>
  <si>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</si>
  <si>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</si>
  <si>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</si>
  <si>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</si>
  <si>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</si>
  <si>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</si>
  <si>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</si>
  <si>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</si>
  <si>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</si>
  <si>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</si>
  <si>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</si>
  <si>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</si>
  <si>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</si>
  <si>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</si>
  <si>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</si>
  <si>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</si>
  <si>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</si>
  <si>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</si>
  <si>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</si>
  <si>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</si>
  <si>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</si>
  <si>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</si>
  <si>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</si>
  <si>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</si>
  <si>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</si>
  <si>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</si>
  <si>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</si>
  <si>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</si>
  <si>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</si>
  <si>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</si>
  <si>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</si>
  <si>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</si>
  <si>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</si>
  <si>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</si>
  <si>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</si>
  <si>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</si>
  <si>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</si>
  <si>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</si>
  <si>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</si>
  <si>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</si>
  <si>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</si>
  <si>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</si>
  <si>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</si>
  <si>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</si>
  <si>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</si>
  <si>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</si>
  <si>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</si>
  <si>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</si>
  <si>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</si>
  <si>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</si>
  <si>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</si>
  <si>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</si>
  <si>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</si>
  <si>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</si>
  <si>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</si>
  <si>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</si>
  <si>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</si>
  <si>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</si>
  <si>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</si>
  <si>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</si>
  <si>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</si>
  <si>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</si>
  <si>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</si>
  <si>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</si>
  <si>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</si>
  <si>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</si>
  <si>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</si>
  <si>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</si>
  <si>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</si>
  <si>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</si>
  <si>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</si>
  <si>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</si>
  <si>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</si>
  <si>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</si>
  <si>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</si>
  <si>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</si>
  <si>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</si>
  <si>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</si>
  <si>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</si>
  <si>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</si>
  <si>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</si>
  <si>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</si>
  <si>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</si>
  <si>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</si>
  <si>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</si>
  <si>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</si>
  <si>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</si>
  <si>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</si>
  <si>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</si>
  <si>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</si>
  <si>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</si>
  <si>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</si>
  <si>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</si>
  <si>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</si>
  <si>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</si>
  <si>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</si>
  <si>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</si>
  <si>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</si>
  <si>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</si>
  <si>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</si>
  <si>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</si>
  <si>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</si>
  <si>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</si>
  <si>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</si>
  <si>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</si>
  <si>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</si>
  <si>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</si>
  <si>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</si>
  <si>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</si>
  <si>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</si>
  <si>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</si>
  <si>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</si>
  <si>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</si>
  <si>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</si>
  <si>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</si>
  <si>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</si>
  <si>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</si>
  <si>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</si>
  <si>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</si>
  <si>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</si>
  <si>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</si>
  <si>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</si>
  <si>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</si>
  <si>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</si>
  <si>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</si>
  <si>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</si>
  <si>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</si>
  <si>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</si>
  <si>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</si>
  <si>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</si>
  <si>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</si>
  <si>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</si>
  <si>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</si>
  <si>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</si>
  <si>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</si>
  <si>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</si>
  <si>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</si>
  <si>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</si>
  <si>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</si>
  <si>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</si>
  <si>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</si>
  <si>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</si>
  <si>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</si>
  <si>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</si>
  <si>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</si>
  <si>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</si>
  <si>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</si>
  <si>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</si>
  <si>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</si>
  <si>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</si>
  <si>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</si>
  <si>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</si>
  <si>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</si>
  <si>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</si>
  <si>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</si>
  <si>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</si>
  <si>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</si>
  <si>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</si>
  <si>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</si>
  <si>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</si>
  <si>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</si>
  <si>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</si>
  <si>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</si>
  <si>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</si>
  <si>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</si>
  <si>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</si>
  <si>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</si>
  <si>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</si>
  <si>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</si>
  <si>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</si>
  <si>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</si>
  <si>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</si>
  <si>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</si>
  <si>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</si>
  <si>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</si>
  <si>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</si>
  <si>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</si>
  <si>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</si>
  <si>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</si>
  <si>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</si>
  <si>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</si>
  <si>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</si>
  <si>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</si>
  <si>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</si>
  <si>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</si>
  <si>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</si>
  <si>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</si>
  <si>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</si>
  <si>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</si>
  <si>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</si>
  <si>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</si>
  <si>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</si>
  <si>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</si>
  <si>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</si>
  <si>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</si>
  <si>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</si>
  <si>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</si>
  <si>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</si>
  <si>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</si>
  <si>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</si>
  <si>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</si>
  <si>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</si>
  <si>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</si>
  <si>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</si>
  <si>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</si>
  <si>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</si>
  <si>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</si>
  <si>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</si>
  <si>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</si>
  <si>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</si>
  <si>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</si>
  <si>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</si>
  <si>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</si>
  <si>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</si>
  <si>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</si>
  <si>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</si>
  <si>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</si>
  <si>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</si>
  <si>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</si>
  <si>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</si>
  <si>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</si>
  <si>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</si>
  <si>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</si>
  <si>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</si>
  <si>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</si>
  <si>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</si>
  <si>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</si>
  <si>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</si>
  <si>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</si>
  <si>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</si>
  <si>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</si>
  <si>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</si>
  <si>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</si>
  <si>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</si>
  <si>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</si>
  <si>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</si>
  <si>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</si>
  <si>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</si>
  <si>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</si>
  <si>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</si>
  <si>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</si>
  <si>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</si>
  <si>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</si>
  <si>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</si>
  <si>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</si>
  <si>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</si>
  <si>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</si>
  <si>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</si>
  <si>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</si>
  <si>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</si>
  <si>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</si>
  <si>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</si>
  <si>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</si>
  <si>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</si>
  <si>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</si>
  <si>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</si>
  <si>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</si>
  <si>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</si>
  <si>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</si>
  <si>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</si>
  <si>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</si>
  <si>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</si>
  <si>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</si>
  <si>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</si>
  <si>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</si>
  <si>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</si>
  <si>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</si>
  <si>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</si>
  <si>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</si>
  <si>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</si>
  <si>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</si>
  <si>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</si>
  <si>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</si>
  <si>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</si>
  <si>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</si>
  <si>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</si>
  <si>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</si>
  <si>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</si>
  <si>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</si>
  <si>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</si>
  <si>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</si>
  <si>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</si>
  <si>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</si>
  <si>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</si>
  <si>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</si>
  <si>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</si>
  <si>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</si>
  <si>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</si>
  <si>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</si>
  <si>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</si>
  <si>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</si>
  <si>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</si>
  <si>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</si>
  <si>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</si>
  <si>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</si>
  <si>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</si>
  <si>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</si>
  <si>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</si>
  <si>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</si>
  <si>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</si>
  <si>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</si>
  <si>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</si>
  <si>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</si>
  <si>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</si>
  <si>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</si>
  <si>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</si>
  <si>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</si>
  <si>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</si>
  <si>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</si>
  <si>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</si>
  <si>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</si>
  <si>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</si>
  <si>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</si>
  <si>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</si>
  <si>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</si>
  <si>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</si>
  <si>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</si>
  <si>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</si>
  <si>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</si>
  <si>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</si>
  <si>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</si>
  <si>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</si>
  <si>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</si>
  <si>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</si>
  <si>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</si>
  <si>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</si>
  <si>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</si>
  <si>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</si>
  <si>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</si>
  <si>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</si>
  <si>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</si>
  <si>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</si>
  <si>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</si>
  <si>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</si>
  <si>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</si>
  <si>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</si>
  <si>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</si>
  <si>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</si>
  <si>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</si>
  <si>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</si>
  <si>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</si>
  <si>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</si>
  <si>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</si>
  <si>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</si>
  <si>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</si>
  <si>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</si>
  <si>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</si>
  <si>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</si>
  <si>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</si>
  <si>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</si>
  <si>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</si>
  <si>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</si>
  <si>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</si>
  <si>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</si>
  <si>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</si>
  <si>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</si>
  <si>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</si>
  <si>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</si>
  <si>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</si>
  <si>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</si>
  <si>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</si>
  <si>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</si>
  <si>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</si>
  <si>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</si>
  <si>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</si>
  <si>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</si>
  <si>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</si>
  <si>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</si>
  <si>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</si>
  <si>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</si>
  <si>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</si>
  <si>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</si>
  <si>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</si>
  <si>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</si>
  <si>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</si>
  <si>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</si>
  <si>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</si>
  <si>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</si>
  <si>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</si>
  <si>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</si>
  <si>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</si>
  <si>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</si>
  <si>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</si>
  <si>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</si>
  <si>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</si>
  <si>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</si>
  <si>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</si>
  <si>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</si>
  <si>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</si>
  <si>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</si>
  <si>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</si>
  <si>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</si>
  <si>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</si>
  <si>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</si>
  <si>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</si>
  <si>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</si>
  <si>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</si>
  <si>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</si>
  <si>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</si>
  <si>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</si>
  <si>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</si>
  <si>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</si>
  <si>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</si>
  <si>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</si>
  <si>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</si>
  <si>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</si>
  <si>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</si>
  <si>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</si>
  <si>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</si>
  <si>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</si>
  <si>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</si>
  <si>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</si>
  <si>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</si>
  <si>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</si>
  <si>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</si>
  <si>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</si>
  <si>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</si>
  <si>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</si>
  <si>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</si>
  <si>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</si>
  <si>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</si>
  <si>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</si>
  <si>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</si>
  <si>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</si>
  <si>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</si>
  <si>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</si>
  <si>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</si>
  <si>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</si>
  <si>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</si>
  <si>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</si>
  <si>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</si>
  <si>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</si>
  <si>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</si>
  <si>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</si>
  <si>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</si>
  <si>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</si>
  <si>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</si>
  <si>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</si>
  <si>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</si>
  <si>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</si>
  <si>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</si>
  <si>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</si>
  <si>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</si>
  <si>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</si>
  <si>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</si>
  <si>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</si>
  <si>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</si>
  <si>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</si>
  <si>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</si>
  <si>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</si>
  <si>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</si>
  <si>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</si>
  <si>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</si>
  <si>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</si>
  <si>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</si>
  <si>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</si>
  <si>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</si>
  <si>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</si>
  <si>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</si>
  <si>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</si>
  <si>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</si>
  <si>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</si>
  <si>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</si>
  <si>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</si>
  <si>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</si>
  <si>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</si>
  <si>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</si>
  <si>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</si>
  <si>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</si>
  <si>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</si>
  <si>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</si>
  <si>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</si>
  <si>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</si>
  <si>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</si>
  <si>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</si>
  <si>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</si>
  <si>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</si>
  <si>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</si>
  <si>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</si>
  <si>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</si>
  <si>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</si>
  <si>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</si>
  <si>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</si>
  <si>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</si>
  <si>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</si>
  <si>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</si>
  <si>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</si>
  <si>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</si>
  <si>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</si>
  <si>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</si>
  <si>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</si>
  <si>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</si>
  <si>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</si>
  <si>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</si>
  <si>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</si>
  <si>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</si>
  <si>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</si>
  <si>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</si>
  <si>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</si>
  <si>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</si>
  <si>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</si>
  <si>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</si>
  <si>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</si>
  <si>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</si>
  <si>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</si>
  <si>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</si>
  <si>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</si>
  <si>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</si>
  <si>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</si>
  <si>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</si>
  <si>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</si>
  <si>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</si>
  <si>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</si>
  <si>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</si>
  <si>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</si>
  <si>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</si>
  <si>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</si>
  <si>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</si>
  <si>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</si>
  <si>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</si>
  <si>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</si>
  <si>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</si>
  <si>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</si>
  <si>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</si>
  <si>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</si>
  <si>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</si>
  <si>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</si>
  <si>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</si>
  <si>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</si>
  <si>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</si>
  <si>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</si>
  <si>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</si>
  <si>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</si>
  <si>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</si>
  <si>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</si>
  <si>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</si>
  <si>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</si>
  <si>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</si>
  <si>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</si>
  <si>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</si>
  <si>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</si>
  <si>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</si>
  <si>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</si>
  <si>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</si>
  <si>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</si>
  <si>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</si>
  <si>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</si>
  <si>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</si>
  <si>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</si>
  <si>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</si>
  <si>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</si>
  <si>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</si>
  <si>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</si>
  <si>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</si>
  <si>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</si>
  <si>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</si>
  <si>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</si>
  <si>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</si>
  <si>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</si>
  <si>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</si>
  <si>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</si>
  <si>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</si>
  <si>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</si>
  <si>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</si>
  <si>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</si>
  <si>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</si>
  <si>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</si>
  <si>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</si>
  <si>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</si>
  <si>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</si>
  <si>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</si>
  <si>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</si>
  <si>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</si>
  <si>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</si>
  <si>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</si>
  <si>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</si>
  <si>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</si>
  <si>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</si>
  <si>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</si>
  <si>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</si>
  <si>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</si>
  <si>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</si>
  <si>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</si>
  <si>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</si>
  <si>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</si>
  <si>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</si>
  <si>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</si>
  <si>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</si>
  <si>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</si>
  <si>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</si>
  <si>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</si>
  <si>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</si>
  <si>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</si>
  <si>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</si>
  <si>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</si>
  <si>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</si>
  <si>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</si>
  <si>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</si>
  <si>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</si>
  <si>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</si>
  <si>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</si>
  <si>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</si>
  <si>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</si>
  <si>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</si>
  <si>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</si>
  <si>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</si>
  <si>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</si>
  <si>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</si>
  <si>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</si>
  <si>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</si>
  <si>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</si>
  <si>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</si>
  <si>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</si>
  <si>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</si>
  <si>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</si>
  <si>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</si>
  <si>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</si>
  <si>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</si>
  <si>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</si>
  <si>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</si>
  <si>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</si>
  <si>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</si>
  <si>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</si>
  <si>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</si>
  <si>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</si>
  <si>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</si>
  <si>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</si>
  <si>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</si>
  <si>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</si>
  <si>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</si>
  <si>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</si>
  <si>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</si>
  <si>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</si>
  <si>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</si>
  <si>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</si>
  <si>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</si>
  <si>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</si>
  <si>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</si>
  <si>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</si>
  <si>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</si>
  <si>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</si>
  <si>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</si>
  <si>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</si>
  <si>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</si>
  <si>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</si>
  <si>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</si>
  <si>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</si>
  <si>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</si>
  <si>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</si>
  <si>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</si>
  <si>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</si>
  <si>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</si>
  <si>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</si>
  <si>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</si>
  <si>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</si>
  <si>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</si>
  <si>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</si>
  <si>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</si>
  <si>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</si>
  <si>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</si>
  <si>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</si>
  <si>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</si>
  <si>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</si>
  <si>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</si>
  <si>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</si>
  <si>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</si>
  <si>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</si>
  <si>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</si>
  <si>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</si>
  <si>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</si>
  <si>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</si>
  <si>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</si>
  <si>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</si>
  <si>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</si>
  <si>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</si>
  <si>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</si>
  <si>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</si>
  <si>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</si>
  <si>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</si>
  <si>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</si>
  <si>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</si>
  <si>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</si>
  <si>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</si>
  <si>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</si>
  <si>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</si>
  <si>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</si>
  <si>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</si>
  <si>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</si>
  <si>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</si>
  <si>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</si>
  <si>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</si>
  <si>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</si>
  <si>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</si>
  <si>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</si>
  <si>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</si>
  <si>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</si>
  <si>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</si>
  <si>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</si>
  <si>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</si>
  <si>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</si>
  <si>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</si>
  <si>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</si>
  <si>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</si>
  <si>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</si>
  <si>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</si>
  <si>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</si>
  <si>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</si>
  <si>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</si>
  <si>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</si>
  <si>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</si>
  <si>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</si>
  <si>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</si>
  <si>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</si>
  <si>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</si>
  <si>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</si>
  <si>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</si>
  <si>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</si>
  <si>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</si>
  <si>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</si>
  <si>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</si>
  <si>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</si>
  <si>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</si>
  <si>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</si>
  <si>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</si>
  <si>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</si>
  <si>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</si>
  <si>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</si>
  <si>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</si>
  <si>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</si>
  <si>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</si>
  <si>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</si>
  <si>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</si>
  <si>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</si>
  <si>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</si>
  <si>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</si>
  <si>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</si>
  <si>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</si>
  <si>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</si>
  <si>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</si>
  <si>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</si>
  <si>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</si>
  <si>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</si>
  <si>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</si>
  <si>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</si>
  <si>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</si>
  <si>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</si>
  <si>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</si>
  <si>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</si>
  <si>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</si>
  <si>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</si>
  <si>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</si>
  <si>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</si>
  <si>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</si>
  <si>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</si>
  <si>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</si>
  <si>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</si>
  <si>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</si>
  <si>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</si>
  <si>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</si>
  <si>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</si>
  <si>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</si>
  <si>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</si>
  <si>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</si>
  <si>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</si>
  <si>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</si>
  <si>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</si>
  <si>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</si>
  <si>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</si>
  <si>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</si>
  <si>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</si>
  <si>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</si>
  <si>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</si>
  <si>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</si>
  <si>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</si>
  <si>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</si>
  <si>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</si>
  <si>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</si>
  <si>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</si>
  <si>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</si>
  <si>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</si>
  <si>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</si>
  <si>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</si>
  <si>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</si>
  <si>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</si>
  <si>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</si>
  <si>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</si>
  <si>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</si>
  <si>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</si>
  <si>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</si>
  <si>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</si>
  <si>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</si>
  <si>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</si>
  <si>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</si>
  <si>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</si>
  <si>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</si>
  <si>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</si>
  <si>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</si>
  <si>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</si>
  <si>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</si>
  <si>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</si>
  <si>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</si>
  <si>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</si>
  <si>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</si>
  <si>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</si>
  <si>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</si>
  <si>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</si>
  <si>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</si>
  <si>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</si>
  <si>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</si>
  <si>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</si>
  <si>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</si>
  <si>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</si>
  <si>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</si>
  <si>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</si>
  <si>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</si>
  <si>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</si>
  <si>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</si>
  <si>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</si>
  <si>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</si>
  <si>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</si>
  <si>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</si>
  <si>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</si>
  <si>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</si>
  <si>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</si>
  <si>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</si>
  <si>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</si>
  <si>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</si>
  <si>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</si>
  <si>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</si>
  <si>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</si>
  <si>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</si>
  <si>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</si>
  <si>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</si>
  <si>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</si>
  <si>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</si>
  <si>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</si>
  <si>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</si>
  <si>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</si>
  <si>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</si>
  <si>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</si>
  <si>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</si>
  <si>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</si>
  <si>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</si>
  <si>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</si>
  <si>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</si>
  <si>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</si>
  <si>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</si>
  <si>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</si>
  <si>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</si>
  <si>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</si>
  <si>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</si>
  <si>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</si>
  <si>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</si>
  <si>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</si>
  <si>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</si>
  <si>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</si>
  <si>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</si>
  <si>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</si>
  <si>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</si>
  <si>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</si>
  <si>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</si>
  <si>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</si>
  <si>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</si>
  <si>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</si>
  <si>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</si>
  <si>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</si>
  <si>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</si>
  <si>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</si>
  <si>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</si>
  <si>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</si>
  <si>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</si>
  <si>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</si>
  <si>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</si>
  <si>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</si>
  <si>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</si>
  <si>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</si>
  <si>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</si>
  <si>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</si>
  <si>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</si>
  <si>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</si>
  <si>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</si>
  <si>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</si>
  <si>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</si>
  <si>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</si>
  <si>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</si>
  <si>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</si>
  <si>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</si>
  <si>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</si>
  <si>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</si>
  <si>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</si>
  <si>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</si>
  <si>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</si>
  <si>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</si>
  <si>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</si>
  <si>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</si>
  <si>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</si>
  <si>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</si>
  <si>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</si>
  <si>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</si>
  <si>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</si>
  <si>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</si>
  <si>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</si>
  <si>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</si>
  <si>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</si>
  <si>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</si>
  <si>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</si>
  <si>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</si>
  <si>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</si>
  <si>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</si>
  <si>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</si>
  <si>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</si>
  <si>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</si>
  <si>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</si>
  <si>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</si>
  <si>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</si>
  <si>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</si>
  <si>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</si>
  <si>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</si>
  <si>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</si>
  <si>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</si>
  <si>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</si>
  <si>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</si>
  <si>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</si>
  <si>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</si>
  <si>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</si>
  <si>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</si>
  <si>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</si>
  <si>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</si>
  <si>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</si>
  <si>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</si>
  <si>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</si>
  <si>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</si>
  <si>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</si>
  <si>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</si>
  <si>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</si>
  <si>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</si>
  <si>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</si>
  <si>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</si>
  <si>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</si>
  <si>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</si>
  <si>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</si>
  <si>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</si>
  <si>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</si>
  <si>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</si>
  <si>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</si>
  <si>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</si>
  <si>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</si>
  <si>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</si>
  <si>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</si>
  <si>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</si>
  <si>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</si>
  <si>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</si>
  <si>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</si>
  <si>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</si>
  <si>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</si>
  <si>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</si>
  <si>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</si>
  <si>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</si>
  <si>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</si>
  <si>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</si>
  <si>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</si>
  <si>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</si>
  <si>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</si>
  <si>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</si>
  <si>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</si>
  <si>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</si>
  <si>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</si>
  <si>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</si>
  <si>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</si>
  <si>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</si>
  <si>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</si>
  <si>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</si>
  <si>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</si>
  <si>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</si>
  <si>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</si>
  <si>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</si>
  <si>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</si>
  <si>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</si>
  <si>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</si>
  <si>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</si>
  <si>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</si>
  <si>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</si>
  <si>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</si>
  <si>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</si>
  <si>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</si>
  <si>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</si>
  <si>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</si>
  <si>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</si>
  <si>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</si>
  <si>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</si>
  <si>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</si>
  <si>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</si>
  <si>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</si>
  <si>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</si>
  <si>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</si>
  <si>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</si>
  <si>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</si>
  <si>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</si>
  <si>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</si>
  <si>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</si>
  <si>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</si>
  <si>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</si>
  <si>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</si>
  <si>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</si>
  <si>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</si>
  <si>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</si>
  <si>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</si>
  <si>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</si>
  <si>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</si>
  <si>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</si>
  <si>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</si>
  <si>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</si>
  <si>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</si>
  <si>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</si>
  <si>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</si>
  <si>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</si>
  <si>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</si>
  <si>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</si>
  <si>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</si>
  <si>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</si>
  <si>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</si>
  <si>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</si>
  <si>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</si>
  <si>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</si>
  <si>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</si>
  <si>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</si>
  <si>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</si>
  <si>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</si>
  <si>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</si>
  <si>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</si>
  <si>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</si>
  <si>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</si>
  <si>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</si>
  <si>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</si>
  <si>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</si>
  <si>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</si>
  <si>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</si>
  <si>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</si>
  <si>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</si>
  <si>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</si>
  <si>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</si>
  <si>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</si>
  <si>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</si>
  <si>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</si>
  <si>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</si>
  <si>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</si>
  <si>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</si>
  <si>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</si>
  <si>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</si>
  <si>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</si>
  <si>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</si>
  <si>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</si>
  <si>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</si>
  <si>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</si>
  <si>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</si>
  <si>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</si>
  <si>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</si>
  <si>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</si>
  <si>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</si>
  <si>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</si>
  <si>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</si>
  <si>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</si>
  <si>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</si>
  <si>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</si>
  <si>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</si>
  <si>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</si>
  <si>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</si>
  <si>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</si>
  <si>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</si>
  <si>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</si>
  <si>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</si>
  <si>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</si>
  <si>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</si>
  <si>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</si>
  <si>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</si>
  <si>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</si>
  <si>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</si>
  <si>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</si>
  <si>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</si>
  <si>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</si>
  <si>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</si>
  <si>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</si>
  <si>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</si>
  <si>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</si>
  <si>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</si>
  <si>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</si>
  <si>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</si>
  <si>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</si>
  <si>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</si>
  <si>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</si>
  <si>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</si>
  <si>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</si>
  <si>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</si>
  <si>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</si>
  <si>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</si>
  <si>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</si>
  <si>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</si>
  <si>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</si>
  <si>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</si>
  <si>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</si>
  <si>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</si>
  <si>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</si>
  <si>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</si>
  <si>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</si>
  <si>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</si>
  <si>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</si>
  <si>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</si>
  <si>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</si>
  <si>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</si>
  <si>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</si>
  <si>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</si>
  <si>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</si>
  <si>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</si>
  <si>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</si>
  <si>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</si>
  <si>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</si>
  <si>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</si>
  <si>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</si>
  <si>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</si>
  <si>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</si>
  <si>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</si>
  <si>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</si>
  <si>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</si>
  <si>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</si>
  <si>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</si>
  <si>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</si>
  <si>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</si>
  <si>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</si>
  <si>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</si>
  <si>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</si>
  <si>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</si>
  <si>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</si>
  <si>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</si>
  <si>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</si>
  <si>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</si>
  <si>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</si>
  <si>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</si>
  <si>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</si>
  <si>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</si>
  <si>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</si>
  <si>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</si>
  <si>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</si>
  <si>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</si>
  <si>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</si>
  <si>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</si>
  <si>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</si>
  <si>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</si>
  <si>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</si>
  <si>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</si>
  <si>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</si>
  <si>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</si>
  <si>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</si>
  <si>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</si>
  <si>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</si>
  <si>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</si>
  <si>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</si>
  <si>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</si>
  <si>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</si>
  <si>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</si>
  <si>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</si>
  <si>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</si>
  <si>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</si>
  <si>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</si>
  <si>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</si>
  <si>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</si>
  <si>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</si>
  <si>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</si>
  <si>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</si>
  <si>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</si>
  <si>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</si>
  <si>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</si>
  <si>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</si>
  <si>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</si>
  <si>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</si>
  <si>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</si>
  <si>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</si>
  <si>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</si>
  <si>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</si>
  <si>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</si>
  <si>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</si>
  <si>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</si>
  <si>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</si>
  <si>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</si>
  <si>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</si>
  <si>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</si>
  <si>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</si>
  <si>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</si>
  <si>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</si>
  <si>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</si>
  <si>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</si>
  <si>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</si>
  <si>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</si>
  <si>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</si>
  <si>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</si>
  <si>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</si>
  <si>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</si>
  <si>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</si>
  <si>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</si>
  <si>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</si>
  <si>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</si>
  <si>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</si>
  <si>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</si>
  <si>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</si>
  <si>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</si>
  <si>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</si>
  <si>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</si>
  <si>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</si>
  <si>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</si>
  <si>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</si>
  <si>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</si>
  <si>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</si>
  <si>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</si>
  <si>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</si>
  <si>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</si>
  <si>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</si>
  <si>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</si>
  <si>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</si>
  <si>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</si>
  <si>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</si>
  <si>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</si>
  <si>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</si>
  <si>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</si>
  <si>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</si>
  <si>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</si>
  <si>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</si>
  <si>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</si>
  <si>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</si>
  <si>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</si>
  <si>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</si>
  <si>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</si>
  <si>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</si>
  <si>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</si>
  <si>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</si>
  <si>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</si>
  <si>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</si>
  <si>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</si>
  <si>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</si>
  <si>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</si>
  <si>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</si>
  <si>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</si>
  <si>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</si>
  <si>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</si>
  <si>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</si>
  <si>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</si>
  <si>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</si>
  <si>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</si>
  <si>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</si>
  <si>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</si>
  <si>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</si>
  <si>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</si>
  <si>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</si>
  <si>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</si>
  <si>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</si>
  <si>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</si>
  <si>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</si>
  <si>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</si>
  <si>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</si>
  <si>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</si>
  <si>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</si>
  <si>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</si>
  <si>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</si>
  <si>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</si>
  <si>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</si>
  <si>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</si>
  <si>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</si>
  <si>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</si>
  <si>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</si>
  <si>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</si>
  <si>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</si>
  <si>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</si>
  <si>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</si>
  <si>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</si>
  <si>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</si>
  <si>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</si>
  <si>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</si>
  <si>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</si>
  <si>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</si>
  <si>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</si>
  <si>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</si>
  <si>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</si>
  <si>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</si>
  <si>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</si>
  <si>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</si>
  <si>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</si>
  <si>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</si>
  <si>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</si>
  <si>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</si>
  <si>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</si>
  <si>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</si>
  <si>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</si>
  <si>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</si>
  <si>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</si>
  <si>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</si>
  <si>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</si>
  <si>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</si>
  <si>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</si>
  <si>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</si>
  <si>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</si>
  <si>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</si>
  <si>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</si>
  <si>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</si>
  <si>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</si>
  <si>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</si>
  <si>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</si>
  <si>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</si>
  <si>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</si>
  <si>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</si>
  <si>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</si>
  <si>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</si>
  <si>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</si>
  <si>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</si>
  <si>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</si>
  <si>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</si>
  <si>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</si>
  <si>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</si>
  <si>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</si>
  <si>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</si>
  <si>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</si>
  <si>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</si>
  <si>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</si>
  <si>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</si>
  <si>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</si>
  <si>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</si>
  <si>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</si>
  <si>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</si>
  <si>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</si>
  <si>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</si>
  <si>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</si>
  <si>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</si>
  <si>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</si>
  <si>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</si>
  <si>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</si>
  <si>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</si>
  <si>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</si>
  <si>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</si>
  <si>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</si>
  <si>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</si>
  <si>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</si>
  <si>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</si>
  <si>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</si>
  <si>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</si>
  <si>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</si>
  <si>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</si>
  <si>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</si>
  <si>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</si>
  <si>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</si>
  <si>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</si>
  <si>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</si>
  <si>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</si>
  <si>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</si>
  <si>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</si>
  <si>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</si>
  <si>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</si>
  <si>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</si>
  <si>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</si>
  <si>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</si>
  <si>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</si>
  <si>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</si>
  <si>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</si>
  <si>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</si>
  <si>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</si>
  <si>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</si>
  <si>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</si>
  <si>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</si>
  <si>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</si>
  <si>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</si>
  <si>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</si>
  <si>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</si>
  <si>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</si>
  <si>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</si>
  <si>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</si>
  <si>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</si>
  <si>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</si>
  <si>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</si>
  <si>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</si>
  <si>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</si>
  <si>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</si>
  <si>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</si>
  <si>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</si>
  <si>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</si>
  <si>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</si>
  <si>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</si>
  <si>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</si>
  <si>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</si>
  <si>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</si>
  <si>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</si>
  <si>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</si>
  <si>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</si>
  <si>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</si>
  <si>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</si>
  <si>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</si>
  <si>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</si>
  <si>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</si>
  <si>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</si>
  <si>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</si>
  <si>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</si>
  <si>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</si>
  <si>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</si>
  <si>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</si>
  <si>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</si>
  <si>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</si>
  <si>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</si>
  <si>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</si>
  <si>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</si>
  <si>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</si>
  <si>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</si>
  <si>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</si>
  <si>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</si>
  <si>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</si>
  <si>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</si>
  <si>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</si>
  <si>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</si>
  <si>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</si>
  <si>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</si>
  <si>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</si>
  <si>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</si>
  <si>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</si>
  <si>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</si>
  <si>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</si>
  <si>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</si>
  <si>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</si>
  <si>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</si>
  <si>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</si>
  <si>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</si>
  <si>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</si>
  <si>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</si>
  <si>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</si>
  <si>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</si>
  <si>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</si>
  <si>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</si>
  <si>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</si>
  <si>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</si>
  <si>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</si>
  <si>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</si>
  <si>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</si>
  <si>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</si>
  <si>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</si>
  <si>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</si>
  <si>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</si>
  <si>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</si>
  <si>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</si>
  <si>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</si>
  <si>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</si>
  <si>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</si>
  <si>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</si>
  <si>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</si>
  <si>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</si>
  <si>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</si>
  <si>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</si>
  <si>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</si>
  <si>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</si>
  <si>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</si>
  <si>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</si>
  <si>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</si>
  <si>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</si>
  <si>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</si>
  <si>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</si>
  <si>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</si>
  <si>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</si>
  <si>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</si>
  <si>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</si>
  <si>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</si>
  <si>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</si>
  <si>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</si>
  <si>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</si>
  <si>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</si>
  <si>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</si>
  <si>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</si>
  <si>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</si>
  <si>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</si>
  <si>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</si>
  <si>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</si>
  <si>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</si>
  <si>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</si>
  <si>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</si>
  <si>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</si>
  <si>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</si>
  <si>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</si>
  <si>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</si>
  <si>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</si>
  <si>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</si>
  <si>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</si>
  <si>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</si>
  <si>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</si>
  <si>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</si>
  <si>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</si>
  <si>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</si>
  <si>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</si>
  <si>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</si>
  <si>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</si>
  <si>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</si>
  <si>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</si>
  <si>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</si>
  <si>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</si>
  <si>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</si>
  <si>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</si>
  <si>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</si>
  <si>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</si>
  <si>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</si>
  <si>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</si>
  <si>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</si>
  <si>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</si>
  <si>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</si>
  <si>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</si>
  <si>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</si>
  <si>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</si>
  <si>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</si>
  <si>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</si>
  <si>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</si>
  <si>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</si>
  <si>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</si>
  <si>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</si>
  <si>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</si>
  <si>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</si>
  <si>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</si>
  <si>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</si>
  <si>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</si>
  <si>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</si>
  <si>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</si>
  <si>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</si>
  <si>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</si>
  <si>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</si>
  <si>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</si>
  <si>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</si>
  <si>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</si>
  <si>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</si>
  <si>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</si>
  <si>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</si>
  <si>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</si>
  <si>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</si>
  <si>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</si>
  <si>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</si>
  <si>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</si>
  <si>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</si>
  <si>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</si>
  <si>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</si>
  <si>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</si>
  <si>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</si>
  <si>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</si>
  <si>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</si>
  <si>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</si>
  <si>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</si>
  <si>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</si>
  <si>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</si>
  <si>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</si>
  <si>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</si>
  <si>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</si>
  <si>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</si>
  <si>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</si>
  <si>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</si>
  <si>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</si>
  <si>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</si>
  <si>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</si>
  <si>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</si>
  <si>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</si>
  <si>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</si>
  <si>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</si>
  <si>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</si>
  <si>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</si>
  <si>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</si>
  <si>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</si>
  <si>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</si>
  <si>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</si>
  <si>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</si>
  <si>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</si>
  <si>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</si>
  <si>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</si>
  <si>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</si>
  <si>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</si>
  <si>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</si>
  <si>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</si>
  <si>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</si>
  <si>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</si>
  <si>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</si>
  <si>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</si>
  <si>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</si>
  <si>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</si>
  <si>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</si>
  <si>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</si>
  <si>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</si>
  <si>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</si>
  <si>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</si>
  <si>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</si>
  <si>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</si>
  <si>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</si>
  <si>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</si>
  <si>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</si>
  <si>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</si>
  <si>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</si>
  <si>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</si>
  <si>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</si>
  <si>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</si>
  <si>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</si>
  <si>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</si>
  <si>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</si>
  <si>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</si>
  <si>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</si>
  <si>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</si>
  <si>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</si>
  <si>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</si>
  <si>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</si>
  <si>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</si>
  <si>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</si>
  <si>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</si>
  <si>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</si>
  <si>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</si>
  <si>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</si>
  <si>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</si>
  <si>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</si>
  <si>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</si>
  <si>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</si>
  <si>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</si>
  <si>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</si>
  <si>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</si>
  <si>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</si>
  <si>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</si>
  <si>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</si>
  <si>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</si>
  <si>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</si>
  <si>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</si>
  <si>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</si>
  <si>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</si>
  <si>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</si>
  <si>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</si>
  <si>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</si>
  <si>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</si>
  <si>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</si>
  <si>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</si>
  <si>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</si>
  <si>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</si>
  <si>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</si>
  <si>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</si>
  <si>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</si>
  <si>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</si>
  <si>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</si>
  <si>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</si>
  <si>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</si>
  <si>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</si>
  <si>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</si>
  <si>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</si>
  <si>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</si>
  <si>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</si>
  <si>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</si>
  <si>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</si>
  <si>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</si>
  <si>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</si>
  <si>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</si>
  <si>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</si>
  <si>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</si>
  <si>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</si>
  <si>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</si>
  <si>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</si>
  <si>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</si>
  <si>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</si>
  <si>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</si>
  <si>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</si>
  <si>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</si>
  <si>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</si>
  <si>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</si>
  <si>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</si>
  <si>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</si>
  <si>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</si>
  <si>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</si>
  <si>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</si>
  <si>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</si>
  <si>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</si>
  <si>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</si>
  <si>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</si>
  <si>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</si>
  <si>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</si>
  <si>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</si>
  <si>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</si>
  <si>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</si>
  <si>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</si>
  <si>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</si>
  <si>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</si>
  <si>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</si>
  <si>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</si>
  <si>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</si>
  <si>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</si>
  <si>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</si>
  <si>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</si>
  <si>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</si>
  <si>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</si>
  <si>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</si>
  <si>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</si>
  <si>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</si>
  <si>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</si>
  <si>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</si>
  <si>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</si>
  <si>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</si>
  <si>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</si>
  <si>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</si>
  <si>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</si>
  <si>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</si>
  <si>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</si>
  <si>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</si>
  <si>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</si>
  <si>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</si>
  <si>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</si>
  <si>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</si>
  <si>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</si>
  <si>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</si>
  <si>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</si>
  <si>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</si>
  <si>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</si>
  <si>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</si>
  <si>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</si>
  <si>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</si>
  <si>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</si>
  <si>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</si>
  <si>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</si>
  <si>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</si>
  <si>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</si>
  <si>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</si>
  <si>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</si>
  <si>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</si>
  <si>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</si>
  <si>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</si>
  <si>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</si>
  <si>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</si>
  <si>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</si>
  <si>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</si>
  <si>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</si>
  <si>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</si>
  <si>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</si>
  <si>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</si>
  <si>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</si>
  <si>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</si>
  <si>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</si>
  <si>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</si>
  <si>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</si>
  <si>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</si>
  <si>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</si>
  <si>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</si>
  <si>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</si>
  <si>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</si>
  <si>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</si>
  <si>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</si>
  <si>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</si>
  <si>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</si>
  <si>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</si>
  <si>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</si>
  <si>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</si>
  <si>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</si>
  <si>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</si>
  <si>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</si>
  <si>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</si>
  <si>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</si>
  <si>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</si>
  <si>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</si>
  <si>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</si>
  <si>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</si>
  <si>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</si>
  <si>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</si>
  <si>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</si>
  <si>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</si>
  <si>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</si>
  <si>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</si>
  <si>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</si>
  <si>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</si>
  <si>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</si>
  <si>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</si>
  <si>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</si>
  <si>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</si>
  <si>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</si>
  <si>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</si>
  <si>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</si>
  <si>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</si>
  <si>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</si>
  <si>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</si>
  <si>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</si>
  <si>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</si>
  <si>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</si>
  <si>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</si>
  <si>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</si>
  <si>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</si>
  <si>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</si>
  <si>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</si>
  <si>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</si>
  <si>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</si>
  <si>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</si>
  <si>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</si>
  <si>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</si>
  <si>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</si>
  <si>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</si>
  <si>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</si>
  <si>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</si>
  <si>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</si>
  <si>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</si>
  <si>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</si>
  <si>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</si>
  <si>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</si>
  <si>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</si>
  <si>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</si>
  <si>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</si>
  <si>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</si>
  <si>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</si>
  <si>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</si>
  <si>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</si>
  <si>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</si>
  <si>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</si>
  <si>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</si>
  <si>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</si>
  <si>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</si>
  <si>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</si>
  <si>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</si>
  <si>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</si>
  <si>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</si>
  <si>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</si>
  <si>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</si>
  <si>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</si>
  <si>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</si>
  <si>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</si>
  <si>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</si>
  <si>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</si>
  <si>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</si>
  <si>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</si>
  <si>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</si>
  <si>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</si>
  <si>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</si>
  <si>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</si>
  <si>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</si>
  <si>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</si>
  <si>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</si>
  <si>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</si>
  <si>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</si>
  <si>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</si>
  <si>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</si>
  <si>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</si>
  <si>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</si>
  <si>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</si>
  <si>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</si>
  <si>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</si>
  <si>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</si>
  <si>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</si>
  <si>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</si>
  <si>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</si>
  <si>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</si>
  <si>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</si>
  <si>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</si>
  <si>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</si>
  <si>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</si>
  <si>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</si>
  <si>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</si>
  <si>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</si>
  <si>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</si>
  <si>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</si>
  <si>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</si>
  <si>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</si>
  <si>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</si>
  <si>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</si>
  <si>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</si>
  <si>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</si>
  <si>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</si>
  <si>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</si>
  <si>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</si>
  <si>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</si>
  <si>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</si>
  <si>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</si>
  <si>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</si>
  <si>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</si>
  <si>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</si>
  <si>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</si>
  <si>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</si>
  <si>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</si>
  <si>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</si>
  <si>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</si>
  <si>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</si>
  <si>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</si>
  <si>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</si>
  <si>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</si>
  <si>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</si>
  <si>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</si>
  <si>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</si>
  <si>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</si>
  <si>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</si>
  <si>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</si>
  <si>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</si>
  <si>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</si>
  <si>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</si>
  <si>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</si>
  <si>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</si>
  <si>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</si>
  <si>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</si>
  <si>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</si>
  <si>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</si>
  <si>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</si>
  <si>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</si>
  <si>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</si>
  <si>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</si>
  <si>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</si>
  <si>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</si>
  <si>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</si>
  <si>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</si>
  <si>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</si>
  <si>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</si>
  <si>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</si>
  <si>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</si>
  <si>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</si>
  <si>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</si>
  <si>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</si>
  <si>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</si>
  <si>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</si>
  <si>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</si>
  <si>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</si>
  <si>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</si>
  <si>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</si>
  <si>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</si>
  <si>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</si>
  <si>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</si>
  <si>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</si>
  <si>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</si>
  <si>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</si>
  <si>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</si>
  <si>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</si>
  <si>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</si>
  <si>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</si>
  <si>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</si>
  <si>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</si>
  <si>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</si>
  <si>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</si>
  <si>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</si>
  <si>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</si>
  <si>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</si>
  <si>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</si>
  <si>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</si>
  <si>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</si>
  <si>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</si>
  <si>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</si>
  <si>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</si>
  <si>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</si>
  <si>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</si>
  <si>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</si>
  <si>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</si>
  <si>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</si>
  <si>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</si>
  <si>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</si>
  <si>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</si>
  <si>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</si>
  <si>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</si>
  <si>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</si>
  <si>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</si>
  <si>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</si>
  <si>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</si>
  <si>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</si>
  <si>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</si>
  <si>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</si>
  <si>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</si>
  <si>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</si>
  <si>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</si>
  <si>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</si>
  <si>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</si>
  <si>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</si>
  <si>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</si>
  <si>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</si>
  <si>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</si>
  <si>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</si>
  <si>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</si>
  <si>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</si>
  <si>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</si>
  <si>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</si>
  <si>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</si>
  <si>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</si>
  <si>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</si>
  <si>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</si>
  <si>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</si>
  <si>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</si>
  <si>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</si>
  <si>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</si>
  <si>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</si>
  <si>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</si>
  <si>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</si>
  <si>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</si>
  <si>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</si>
  <si>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</si>
  <si>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</si>
  <si>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</si>
  <si>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</si>
  <si>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</si>
  <si>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</si>
  <si>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</si>
  <si>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</si>
  <si>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</si>
  <si>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</si>
  <si>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</si>
  <si>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</si>
  <si>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</si>
  <si>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</si>
  <si>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</si>
  <si>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</si>
  <si>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</si>
  <si>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</si>
  <si>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</si>
  <si>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</si>
  <si>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</si>
  <si>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</si>
  <si>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</si>
  <si>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</si>
  <si>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</si>
  <si>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</si>
  <si>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</si>
  <si>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</si>
  <si>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</si>
  <si>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</si>
  <si>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</si>
  <si>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</si>
  <si>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</si>
  <si>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</si>
  <si>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</si>
  <si>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</si>
  <si>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</si>
  <si>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</si>
  <si>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</si>
  <si>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</si>
  <si>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</si>
  <si>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</si>
  <si>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</si>
  <si>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</si>
  <si>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</si>
  <si>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</si>
  <si>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</si>
  <si>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</si>
  <si>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</si>
  <si>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</si>
  <si>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</si>
  <si>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</si>
  <si>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</si>
  <si>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</si>
  <si>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</si>
  <si>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</si>
  <si>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</si>
  <si>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</si>
  <si>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</si>
  <si>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</si>
  <si>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</si>
  <si>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</si>
  <si>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</si>
  <si>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</si>
  <si>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</si>
  <si>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</si>
  <si>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</si>
  <si>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</si>
  <si>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</si>
  <si>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</si>
  <si>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</si>
  <si>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</si>
  <si>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</si>
  <si>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</si>
  <si>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</si>
  <si>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</si>
  <si>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</si>
  <si>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</si>
  <si>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</si>
  <si>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</si>
  <si>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</si>
  <si>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</si>
  <si>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</si>
  <si>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</si>
  <si>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</si>
  <si>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</si>
  <si>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</si>
  <si>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</si>
  <si>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</si>
  <si>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</si>
  <si>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</si>
  <si>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</si>
  <si>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</si>
  <si>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</si>
  <si>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</si>
  <si>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</si>
  <si>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</si>
  <si>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</si>
  <si>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</si>
  <si>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</si>
  <si>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</si>
  <si>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</si>
  <si>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</si>
  <si>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</si>
  <si>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</si>
  <si>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</si>
  <si>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</si>
  <si>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</si>
  <si>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</si>
  <si>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</si>
  <si>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</si>
  <si>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</si>
  <si>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</si>
  <si>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</si>
  <si>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</si>
  <si>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</si>
  <si>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</si>
  <si>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</si>
  <si>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</si>
  <si>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</si>
  <si>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</si>
  <si>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</si>
  <si>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</si>
  <si>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</si>
  <si>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</si>
  <si>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</si>
  <si>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</si>
  <si>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</si>
  <si>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</si>
  <si>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</si>
  <si>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</si>
  <si>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</si>
  <si>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</si>
  <si>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</si>
  <si>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</si>
  <si>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</si>
  <si>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</si>
  <si>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</si>
  <si>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</si>
  <si>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</si>
  <si>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</si>
  <si>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</si>
  <si>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</si>
  <si>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</si>
  <si>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</si>
  <si>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</si>
  <si>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</si>
  <si>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</si>
  <si>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</si>
  <si>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</si>
  <si>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</si>
  <si>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</si>
  <si>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</si>
  <si>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</si>
  <si>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</si>
  <si>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</si>
  <si>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</si>
  <si>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</si>
  <si>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</si>
  <si>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</si>
  <si>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</si>
  <si>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</si>
  <si>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</si>
  <si>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</si>
  <si>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</si>
  <si>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</si>
  <si>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</si>
  <si>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</si>
  <si>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</si>
  <si>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</si>
  <si>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</si>
  <si>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</si>
  <si>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</si>
  <si>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</si>
  <si>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</si>
  <si>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</si>
  <si>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</si>
  <si>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</si>
  <si>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</si>
  <si>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</si>
  <si>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</si>
  <si>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</si>
  <si>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</si>
  <si>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</si>
  <si>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</si>
  <si>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</si>
  <si>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</si>
  <si>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</si>
  <si>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</si>
  <si>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</si>
  <si>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</si>
  <si>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</si>
  <si>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</si>
  <si>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</si>
  <si>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</si>
  <si>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</si>
  <si>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</si>
  <si>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</si>
  <si>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</si>
  <si>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</si>
  <si>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</si>
  <si>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</si>
  <si>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</si>
  <si>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</si>
  <si>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</si>
  <si>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</si>
  <si>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</si>
  <si>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</si>
  <si>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</si>
  <si>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</si>
  <si>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</si>
  <si>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</si>
  <si>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</si>
  <si>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</si>
  <si>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</si>
  <si>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</si>
  <si>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</si>
  <si>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</si>
  <si>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</si>
  <si>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</si>
  <si>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</si>
  <si>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</si>
  <si>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</si>
  <si>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</si>
  <si>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</si>
  <si>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</si>
  <si>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</si>
  <si>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</si>
  <si>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</si>
  <si>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</si>
  <si>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</si>
  <si>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</si>
  <si>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</si>
  <si>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</si>
  <si>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</si>
  <si>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</si>
  <si>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</si>
  <si>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</si>
  <si>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</si>
  <si>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</si>
  <si>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</si>
  <si>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</si>
  <si>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</si>
  <si>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</si>
  <si>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</si>
  <si>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</si>
  <si>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</si>
  <si>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</si>
  <si>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</si>
  <si>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</si>
  <si>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</si>
  <si>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</si>
  <si>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</si>
  <si>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</si>
  <si>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</si>
  <si>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</si>
  <si>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</si>
  <si>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</si>
  <si>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</si>
  <si>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</si>
  <si>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</si>
  <si>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</si>
  <si>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</si>
  <si>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</si>
  <si>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</si>
  <si>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</si>
  <si>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</si>
  <si>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</si>
  <si>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</si>
  <si>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</si>
  <si>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</si>
  <si>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</si>
  <si>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</si>
  <si>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</si>
  <si>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</si>
  <si>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</si>
  <si>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</si>
  <si>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</si>
  <si>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</si>
  <si>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</si>
  <si>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</si>
  <si>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</si>
  <si>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</si>
  <si>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</si>
  <si>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</si>
  <si>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</si>
  <si>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</si>
  <si>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</si>
  <si>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</si>
  <si>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</si>
  <si>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</si>
  <si>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</si>
  <si>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</si>
  <si>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</si>
  <si>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</si>
  <si>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</si>
  <si>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</si>
  <si>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</si>
  <si>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</si>
  <si>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</si>
  <si>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</si>
  <si>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</si>
  <si>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</si>
  <si>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</si>
  <si>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</si>
  <si>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</si>
  <si>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</si>
  <si>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</si>
  <si>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</si>
  <si>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</si>
  <si>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</si>
  <si>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</si>
  <si>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</si>
  <si>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</si>
  <si>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</si>
  <si>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</si>
  <si>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</si>
  <si>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</si>
  <si>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</si>
  <si>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</si>
  <si>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</si>
  <si>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</si>
  <si>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</si>
  <si>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</si>
  <si>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</si>
  <si>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</si>
  <si>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</si>
  <si>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</si>
  <si>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</si>
  <si>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</si>
  <si>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</si>
  <si>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</si>
  <si>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</si>
  <si>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</si>
  <si>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</si>
  <si>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</si>
  <si>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</si>
  <si>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</si>
  <si>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</si>
  <si>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</si>
  <si>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</si>
  <si>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</si>
  <si>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</si>
  <si>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</si>
  <si>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</si>
  <si>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</si>
  <si>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</si>
  <si>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</si>
  <si>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</si>
  <si>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</si>
  <si>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</si>
  <si>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</si>
  <si>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</si>
  <si>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</si>
  <si>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</si>
  <si>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</si>
  <si>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</si>
  <si>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</si>
  <si>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</si>
  <si>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</si>
  <si>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</si>
  <si>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</si>
  <si>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</si>
  <si>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</si>
  <si>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</si>
  <si>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</si>
  <si>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</si>
  <si>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</si>
  <si>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</si>
  <si>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</si>
  <si>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</si>
  <si>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</si>
  <si>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</si>
  <si>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</si>
  <si>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</si>
  <si>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</si>
  <si>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</si>
  <si>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</si>
  <si>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</si>
  <si>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</si>
  <si>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</si>
  <si>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</si>
  <si>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</si>
  <si>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</si>
  <si>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</si>
  <si>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</si>
  <si>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</si>
  <si>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</si>
  <si>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</si>
  <si>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</si>
  <si>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</si>
  <si>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</si>
  <si>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</si>
  <si>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</si>
  <si>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</si>
  <si>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</si>
  <si>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</si>
  <si>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</si>
  <si>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</si>
  <si>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</si>
  <si>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</si>
  <si>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</si>
  <si>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</si>
  <si>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</si>
  <si>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</si>
  <si>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</si>
  <si>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</si>
  <si>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</si>
  <si>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</si>
  <si>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</si>
  <si>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</si>
  <si>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</si>
  <si>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</si>
  <si>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</si>
  <si>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</si>
  <si>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</si>
  <si>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</si>
  <si>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</si>
  <si>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</si>
  <si>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</si>
  <si>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</si>
  <si>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</si>
  <si>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</si>
  <si>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</si>
  <si>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</si>
  <si>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</si>
  <si>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</si>
  <si>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</si>
  <si>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</si>
  <si>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</si>
  <si>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</si>
  <si>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</si>
  <si>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</si>
  <si>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</si>
  <si>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</si>
  <si>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</si>
  <si>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</si>
  <si>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</si>
  <si>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</si>
  <si>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</si>
  <si>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</si>
  <si>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</si>
  <si>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</si>
  <si>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</si>
  <si>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</si>
  <si>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</si>
  <si>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</si>
  <si>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</si>
  <si>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</si>
  <si>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</si>
  <si>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</si>
  <si>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</si>
  <si>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</si>
  <si>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</si>
  <si>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</si>
  <si>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</si>
  <si>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</si>
  <si>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</si>
  <si>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</si>
  <si>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</si>
  <si>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</si>
  <si>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</si>
  <si>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</si>
  <si>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</si>
  <si>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</si>
  <si>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</si>
  <si>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</si>
  <si>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</si>
  <si>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</si>
  <si>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</si>
  <si>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</si>
  <si>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</si>
  <si>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</si>
  <si>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</si>
  <si>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</si>
  <si>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</si>
  <si>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</si>
  <si>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</si>
  <si>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</si>
  <si>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</si>
  <si>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</si>
  <si>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</si>
  <si>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</si>
  <si>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</si>
  <si>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</si>
  <si>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</si>
  <si>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</si>
  <si>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</si>
  <si>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</si>
  <si>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</si>
  <si>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</si>
  <si>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</si>
  <si>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</si>
  <si>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</si>
  <si>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</si>
  <si>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</si>
  <si>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</si>
  <si>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</si>
  <si>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</si>
  <si>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</si>
  <si>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</si>
  <si>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</si>
  <si>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</si>
  <si>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</si>
  <si>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</si>
  <si>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</si>
  <si>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</si>
  <si>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</si>
  <si>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</si>
  <si>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</si>
  <si>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</si>
  <si>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</si>
  <si>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</si>
  <si>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</si>
  <si>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</si>
  <si>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</si>
  <si>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</si>
  <si>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</si>
  <si>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</si>
  <si>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</si>
  <si>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</si>
  <si>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</si>
  <si>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</si>
  <si>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</si>
  <si>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</si>
  <si>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</si>
  <si>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</si>
  <si>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</si>
  <si>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</si>
  <si>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</si>
  <si>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</si>
  <si>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</si>
  <si>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</si>
  <si>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</si>
  <si>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</si>
  <si>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</si>
  <si>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</si>
  <si>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</si>
  <si>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</si>
  <si>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</si>
  <si>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</si>
  <si>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</si>
  <si>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</si>
  <si>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</si>
  <si>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</si>
  <si>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</si>
  <si>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</si>
  <si>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</si>
  <si>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</si>
  <si>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</si>
  <si>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</si>
  <si>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</si>
  <si>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</si>
  <si>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</si>
  <si>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</si>
  <si>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</si>
  <si>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</si>
  <si>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</si>
  <si>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</si>
  <si>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</si>
  <si>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</si>
  <si>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</si>
  <si>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</si>
  <si>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</si>
  <si>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</si>
  <si>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</si>
  <si>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</si>
  <si>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</si>
  <si>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</si>
  <si>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</si>
  <si>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</si>
  <si>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</si>
  <si>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</si>
  <si>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</si>
  <si>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</si>
  <si>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</si>
  <si>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</si>
  <si>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</si>
  <si>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</si>
  <si>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</si>
  <si>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</si>
  <si>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</si>
  <si>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</si>
  <si>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</si>
  <si>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</si>
  <si>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</si>
  <si>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</si>
  <si>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</si>
  <si>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</si>
  <si>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</si>
  <si>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</si>
  <si>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</si>
  <si>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</si>
  <si>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</si>
  <si>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</si>
  <si>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</si>
  <si>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</si>
  <si>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</si>
  <si>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</si>
  <si>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</si>
  <si>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</si>
  <si>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</si>
  <si>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</si>
  <si>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</si>
  <si>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</si>
  <si>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</si>
  <si>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</si>
  <si>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</si>
  <si>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</si>
  <si>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</si>
  <si>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</si>
  <si>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</si>
  <si>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</si>
  <si>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</si>
  <si>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</si>
  <si>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</si>
  <si>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</si>
  <si>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</si>
  <si>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</si>
  <si>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</si>
  <si>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</si>
  <si>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</si>
  <si>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</si>
  <si>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</si>
  <si>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</si>
  <si>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</si>
  <si>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</si>
  <si>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</si>
  <si>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</si>
  <si>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</si>
  <si>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</si>
  <si>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</si>
  <si>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</si>
  <si>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</si>
  <si>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</si>
  <si>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</si>
  <si>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</si>
  <si>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</si>
  <si>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</si>
  <si>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</si>
  <si>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</si>
  <si>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</si>
  <si>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</si>
  <si>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</si>
  <si>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</si>
  <si>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</si>
  <si>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</si>
  <si>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</si>
  <si>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</si>
  <si>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</si>
  <si>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</si>
  <si>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</si>
  <si>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</si>
  <si>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</si>
  <si>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</si>
  <si>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</si>
  <si>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</si>
  <si>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</si>
  <si>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</si>
  <si>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</si>
  <si>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</si>
  <si>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</si>
  <si>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</si>
  <si>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</si>
  <si>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</si>
  <si>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</si>
  <si>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</si>
  <si>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</si>
  <si>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</si>
  <si>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</si>
  <si>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</si>
  <si>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</si>
  <si>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</si>
  <si>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</si>
  <si>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</si>
  <si>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</si>
  <si>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</si>
  <si>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</si>
  <si>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</si>
  <si>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</si>
  <si>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</si>
  <si>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</si>
  <si>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</si>
  <si>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</si>
  <si>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</si>
  <si>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</si>
  <si>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</si>
  <si>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</si>
  <si>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</si>
  <si>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</si>
  <si>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</si>
  <si>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</si>
  <si>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</si>
  <si>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</si>
  <si>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</si>
  <si>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</si>
  <si>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</si>
  <si>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</si>
  <si>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</si>
  <si>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</si>
  <si>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</si>
  <si>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</si>
  <si>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</si>
  <si>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</si>
  <si>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</si>
  <si>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</si>
  <si>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</si>
  <si>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</si>
  <si>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</si>
  <si>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</si>
  <si>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</si>
  <si>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</si>
  <si>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</si>
  <si>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</si>
  <si>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</si>
  <si>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</si>
  <si>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</si>
  <si>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</si>
  <si>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</si>
  <si>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</si>
  <si>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</si>
  <si>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</si>
  <si>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</si>
  <si>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</si>
  <si>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</si>
  <si>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</si>
  <si>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</si>
  <si>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</si>
  <si>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</si>
  <si>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</si>
  <si>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</si>
  <si>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</si>
  <si>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</si>
  <si>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</si>
  <si>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</si>
  <si>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</si>
  <si>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</si>
  <si>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</si>
  <si>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</si>
  <si>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</si>
  <si>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</si>
  <si>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</si>
  <si>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</si>
  <si>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</si>
  <si>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</si>
  <si>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</si>
  <si>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</si>
  <si>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</si>
  <si>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</si>
  <si>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</si>
  <si>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</si>
  <si>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</si>
  <si>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</si>
  <si>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</si>
  <si>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</si>
  <si>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</si>
  <si>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</si>
  <si>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</si>
  <si>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</si>
  <si>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</si>
  <si>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</si>
  <si>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</si>
  <si>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</si>
  <si>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</si>
  <si>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</si>
  <si>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</si>
  <si>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</si>
  <si>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</si>
  <si>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</si>
  <si>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</si>
  <si>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</si>
  <si>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</si>
  <si>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</si>
  <si>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</si>
  <si>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</si>
  <si>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</si>
  <si>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</si>
  <si>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</si>
  <si>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</si>
  <si>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</si>
  <si>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</si>
  <si>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</si>
  <si>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</si>
  <si>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</si>
  <si>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</si>
  <si>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</si>
  <si>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</si>
  <si>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</si>
  <si>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</si>
  <si>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</si>
  <si>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</si>
  <si>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</si>
  <si>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</si>
  <si>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</si>
  <si>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</si>
  <si>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</si>
  <si>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</si>
  <si>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</si>
  <si>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</si>
  <si>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</si>
  <si>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</si>
  <si>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</si>
  <si>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</si>
  <si>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</si>
  <si>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</si>
  <si>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</si>
  <si>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</si>
  <si>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</si>
  <si>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</si>
  <si>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</si>
  <si>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</si>
  <si>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</si>
  <si>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</si>
  <si>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</si>
  <si>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</si>
  <si>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</si>
  <si>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</si>
  <si>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</si>
  <si>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</si>
  <si>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</si>
  <si>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</si>
  <si>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</si>
  <si>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</si>
  <si>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</si>
  <si>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</si>
  <si>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</si>
  <si>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</si>
  <si>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</si>
  <si>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</si>
  <si>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PCM-20251117-00001665</t>
  </si>
  <si>
    <t>EM team on the way ETA 60 mins</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</si>
  <si>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</si>
  <si>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</si>
  <si>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</si>
  <si>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</si>
  <si>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</si>
  <si>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</si>
  <si>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</si>
  <si>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</si>
  <si>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</si>
  <si>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</si>
  <si>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</si>
  <si>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</si>
  <si>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</si>
  <si>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</si>
  <si>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</si>
  <si>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</si>
  <si>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</si>
  <si>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EM team at site checking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</si>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</sst>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315.82573310185398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45978.77415902778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45978.77415902778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45978.77415902778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45978.77415902778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45978.77415902778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45978.77415902778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45978.77415902778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45978.77415902778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45978.77415902778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45978.77415902778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45978.77415902778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45978.77415902778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45978.77415902778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45978.77415902778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45978.77415902778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45978.77415902778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45978.77415902778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45978.77415902778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45978.77415902778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45978.77415902778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45978.77415902778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45978.77415902778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45978.77415902778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45978.77415902778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45978.77415902778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45978.77415902778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45978.77415902778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45978.77415902778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45978.77415902778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45978.77415902778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45978.77415902778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45978.77415902778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45978.77415902778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45978.77415902778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45978.77415902778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45978.77415902778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45978.77415902778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45978.77415902778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45978.77415902778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45978.77415902778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45978.77415902778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45978.77415902778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45978.77415902778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45978.77415902778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45978.77415902778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45978.77415902778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45978.77415902778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45978.77415902778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45978.77415902778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45978.77415902778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45978.77415902778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45978.77415902778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45978.77415902778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45978.77415902778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45978.77415902778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45978.77415902778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45978.77415902778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45978.77415902778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45978.77415902778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45978.77415902778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45978.77415902778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45978.77415902778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45978.77415902778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45978.77415902778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45978.77415902778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45978.77415902778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45978.77415902778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45978.77415902778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45978.77415902778</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45978.77415902778</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6" sqref="K1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153.77432106481865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3.5953009260992985E-2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4698</v>
      </c>
      <c r="E5" s="102"/>
      <c r="F5" s="74"/>
      <c r="G5" s="75">
        <f ca="1">IFERROR(NOW()-F5,"-")</f>
        <v>45978.77415902778</v>
      </c>
      <c r="H5" s="103"/>
      <c r="I5" s="18" t="str">
        <f>IFERROR(VLOOKUP(D5,DB!A:F,6,0),"")</f>
        <v>SCECO</v>
      </c>
      <c r="J5" s="18" t="str">
        <f>IFERROR(VLOOKUP(D5,DB!A:G,7,0),"")</f>
        <v>Vandalized</v>
      </c>
      <c r="K5" s="19"/>
      <c r="L5" s="18" t="str">
        <f>IFERROR(VLOOKUP(D5,DB!A:I,9,0),"")</f>
        <v>Zain</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45978.77415902778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45978.77415902778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45978.77415902778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45978.77415902778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45978.77415902778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45978.77415902778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45978.77415902778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45978.77415902778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45978.77415902778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45978.77415902778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45978.77415902778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45978.77415902778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45978.77415902778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45978.77415902778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45978.77415902778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45978.77415902778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45978.77415902778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45978.77415902778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45978.77415902778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45978.77415902778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45978.77415902778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45978.77415902778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45978.77415902778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45978.77415902778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45978.77415902778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45978.77415902778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45978.77415902778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45978.77415902778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45978.77415902778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45978.77415902778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45978.77415902778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45978.77415902778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45978.77415902778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45978.77415902778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45978.77415902778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45978.77415902778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45978.77415902778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45978.77415902778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45978.77415902778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45978.77415902778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45978.77415902778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45978.77415902778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45978.77415902778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45978.77415902778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45978.77415902778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45978.77415902778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45978.77415902778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45978.77415902778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45978.77415902778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45978.77415902778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45978.77415902778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45978.77415902778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45978.77415902778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45978.77415902778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45978.77415902778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45978.77415902778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45978.77415902778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45978.77415902778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45978.77415902778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45978.77415902778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45978.77415902778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45978.77415902778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45978.77415902778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45978.77415902778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45978.77415902778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45978.77415902778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45978.77415902778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45978.77415902778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45978.77415902778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45978.77415902778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45978.77415902778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45978.77415902778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45978.77415902778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45978.77415902778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45978.77415902778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45978.77415902778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45978.77415902778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45978.77415902778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45978.77415902778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45978.77415902778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45978.77415902778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45978.77415902778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45978.77415902778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45978.77415902778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45978.77415902778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45978.77415902778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45978.77415902778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45978.77415902778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45978.77415902778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45978.77415902778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45978.77415902778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45978.77415902778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45978.77415902778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45978.77415902778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45978.77415902778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45978.77415902778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45978.77415902778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45978.77415902778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45978.77415902778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45978.77415902778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45978.77415902778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45978.77415902778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45978.77415902778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45978.77415902778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45978.77415902778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45978.77415902778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45978.77415902778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45978.77415902778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45978.77415902778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45978.77415902778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45978.77415902778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45978.77415902778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45978.77415902778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45978.77415902778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45978.77415902778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45978.77415902778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45978.77415902778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45978.77415902778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45978.77415902778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45978.77415902778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45978.77415902778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45978.77415902778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45978.77415902778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45978.77415902778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45978.77415902778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45978.77415902778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45978.77415902778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45978.77415902778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45978.77415902778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45978.77415902778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45978.77415902778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45978.77415902778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45978.77415902778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45978.77415902778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45978.77415902778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45978.77415902778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45978.77415902778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45978.77415902778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45978.77415902778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45978.77415902778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45978.77415902778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45978.77415902778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45978.77415902778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45978.77415902778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45978.77415902778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45978.77415902778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45978.77415902778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45978.77415902778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45978.77415902778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45978.77415902778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45978.77415902778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45978.77415902778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45978.77415902778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45978.77415902778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45978.77415902778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45978.77415902778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45978.77415902778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45978.77415902778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45978.77415902778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45978.77415902778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45978.77415902778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45978.77415902778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45978.77415902778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45978.77415902778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45978.77415902778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45978.77415902778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45978.77415902778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45978.77415902778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45978.77415902778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45978.77415902778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45978.77415902778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45978.77415902778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45978.77415902778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45978.77415902778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45978.77415902778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45978.77415902778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45978.77415902778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45978.77415902778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45978.77415902778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45978.77415902778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45978.77415902778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45978.77415902778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45978.77415902778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45978.77415902778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45978.77415902778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45978.77415902778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45978.77415902778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45978.77415902778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45978.77415902778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45978.77415902778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45978.77415902778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45978.77415902778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45978.77415902778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45978.77415902778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45978.77415902778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45978.77415902778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45978.77415902778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45978.77415902778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45978.77415902778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45978.77415902778</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v>
      </c>
      <c r="D2" s="18" t="s">
        <v>22785</v>
      </c>
      <c r="E2" s="18" t="s">
        <v>39021</v>
      </c>
      <c r="F2" s="20">
        <v>45978.729386574072</v>
      </c>
      <c r="G2" s="21">
        <f t="shared" ref="G2:G11" ca="1" si="0">IFERROR(NOW()-F2,"-")</f>
        <v>4.4772453707992099E-2</v>
      </c>
      <c r="H2" s="22">
        <v>45978.723229166666</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ca="1" si="0"/>
        <v>45978.77415902778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45978.77415902778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45978.77415902778</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45978.77415902778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45978.77415902778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45978.77415902778</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45978.77415902778</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45978.77415902778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45978.77415902778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45978.77415902778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45978.77415902778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45978.77415902778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45978.77415902778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45978.77415902778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45978.77415902778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45978.77415902778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45978.77415902778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45978.77415902778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45978.77415902778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45978.77415902778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45978.77415902778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45978.77415902778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45978.77415902778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45978.77415902778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45978.77415902778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45978.77415902778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45978.77415902778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45978.77415902778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45978.77415902778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45978.77415902778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45978.77415902778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45978.77415902778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45978.77415902778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45978.77415902778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45978.77415902778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45978.77415902778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45978.77415902778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45978.77415902778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45978.77415902778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45978.77415902778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45978.77415902778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45978.77415902778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45978.77415902778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45978.77415902778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45978.77415902778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45978.77415902778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45978.77415902778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45978.77415902778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45978.77415902778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45978.77415902778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45978.77415902778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45978.77415902778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45978.77415902778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45978.77415902778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45978.77415902778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45978.77415902778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45978.77415902778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45978.77415902778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45978.77415902778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45978.77415902778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45978.77415902778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45978.77415902778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45978.77415902778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45978.77415902778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45978.77415902778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45978.77415902778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45978.77415902778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45978.77415902778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45978.77415902778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45978.77415902778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45978.77415902778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45978.77415902778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45978.77415902778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45978.77415902778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45978.77415902778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45978.77415902778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45978.77415902778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45978.77415902778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45978.77415902778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45978.77415902778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45978.77415902778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45978.77415902778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45978.77415902778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45978.77415902778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45978.77415902778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45978.77415902778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45978.77415902778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45978.77415902778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45978.77415902778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45978.77415902778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45978.77415902778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45978.77415902778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45978.77415902778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45978.77415902778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45978.77415902778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45978.77415902778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45978.77415902778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45978.77415902778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45978.77415902778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45978.77415902778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45978.77415902778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45978.77415902778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45978.77415902778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45978.77415902778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45978.77415902778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45978.77415902778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45978.77415902778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45978.77415902778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45978.77415902778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45978.77415902778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45978.77415902778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45978.77415902778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45978.77415902778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45978.77415902778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45978.77415902778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45978.77415902778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45978.77415902778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45978.77415902778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45978.77415902778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45978.77415902778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45978.77415902778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45978.77415902778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45978.77415902778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45978.77415902778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45978.77415902778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45978.77415902778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45978.77415902778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45978.77415902778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45978.77415902778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45978.77415902778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45978.77415902778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45978.77415902778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45978.77415902778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45978.77415902778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45978.77415902778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45978.77415902778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45978.77415902778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45978.77415902778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45978.77415902778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45978.77415902778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45978.77415902778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45978.77415902778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45978.77415902778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45978.77415902778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45978.77415902778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45978.77415902778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45978.77415902778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45978.77415902778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45978.77415902778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45978.77415902778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45978.77415902778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45978.77415902778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45978.77415902778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45978.77415902778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45978.77415902778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45978.77415902778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45978.77415902778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45978.77415902778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45978.77415902778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45978.77415902778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45978.77415902778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45978.77415902778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45978.77415902778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45978.77415902778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45978.77415902778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45978.77415902778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45978.77415902778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45978.77415902778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45978.77415902778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45978.77415902778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45978.77415902778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45978.77415902778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45978.77415902778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45978.77415902778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45978.77415902778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45978.77415902778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45978.77415902778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45978.77415902778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45978.77415902778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45978.77415902778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45978.77415902778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45978.77415902778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45978.77415902778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45978.77415902778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45978.77415902778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45978.77415902778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45978.77415902778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45978.77415902778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45978.77415902778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45978.77415902778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45978.77415902778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45978.77415902778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45978.77415902778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45978.77415902778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45978.77415902778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45978.77415902778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45978.77415902778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45978.77415902778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45978.77415902778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45978.77415902778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45978.77415902778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45978.77415902778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45978.77415902778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45978.77415902778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45978.77415902778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45978.77415902778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45978.77415902778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45978.77415902778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45978.77415902778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45978.77415902778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45978.77415902778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45978.77415902778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45978.77415902778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45978.77415902778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45978.77415902778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45978.77415902778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45978.77415902778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45978.77415902778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45978.77415902778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45978.77415902778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45978.77415902778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45978.77415902778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45978.77415902778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45978.77415902778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45978.77415902778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45978.77415902778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45978.77415902778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45978.77415902778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45978.77415902778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45978.77415902778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45978.77415902778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45978.77415902778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45978.77415902778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45978.77415902778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45978.77415902778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45978.77415902778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45978.77415902778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45978.77415902778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45978.77415902778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45978.77415902778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45978.77415902778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45978.77415902778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45978.77415902778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45978.77415902778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45978.77415902778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45978.77415902778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45978.77415902778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45978.77415902778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45978.77415902778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45978.77415902778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45978.77415902778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45978.77415902778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45978.77415902778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45978.77415902778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45978.77415902778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45978.77415902778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45978.77415902778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45978.77415902778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45978.77415902778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45978.77415902778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45978.77415902778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45978.77415902778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45978.77415902778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45978.77415902778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45978.77415902778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45978.77415902778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45978.77415902778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45978.77415902778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45978.77415902778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45978.77415902778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45978.77415902778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45978.77415902778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45978.77415902778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45978.77415902778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45978.77415902778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45978.77415902778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45978.77415902778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45978.77415902778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45978.77415902778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45978.77415902778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45978.77415902778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45978.77415902778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45978.77415902778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45978.77415902778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45978.77415902778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45978.77415902778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45978.77415902778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45978.77415902778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45978.77415902778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45978.77415902778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45978.77415902778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45978.77415902778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45978.77415902778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45978.77415902778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45978.77415902778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45978.77415902778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45978.77415902778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45978.77415902778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45978.77415902778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45978.77415902778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45978.77415902778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45978.77415902778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45978.77415902778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45978.77415902778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45978.77415902778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45978.77415902778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45978.77415902778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45978.77415902778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45978.77415902778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45978.77415902778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45978.77415902778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45978.77415902778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45978.77415902778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45978.77415902778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45978.77415902778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45978.77415902778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45978.77415902778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45978.77415902778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45978.77415902778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45978.77415902778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45978.77415902778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45978.77415902778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45978.77415902778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45978.77415902778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45978.77415902778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45978.77415902778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45978.77415902778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45978.77415902778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45978.77415902778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45978.77415902778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45978.77415902778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45978.77415902778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45978.77415902778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45978.77415902778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45978.77415902778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45978.77415902778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45978.77415902778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45978.77415902778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45978.77415902778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45978.77415902778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45978.77415902778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45978.77415902778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45978.77415902778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45978.77415902778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45978.77415902778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45978.77415902778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45978.77415902778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45978.77415902778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45978.77415902778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45978.77415902778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45978.77415902778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45978.77415902778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45978.77415902778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45978.77415902778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45978.77415902778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45978.77415902778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45978.77415902778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45978.77415902778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45978.77415902778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45978.77415902778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45978.77415902778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45978.77415902778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45978.77415902778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45978.77415902778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45978.77415902778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45978.77415902778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45978.77415902778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45978.77415902778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45978.77415902778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45978.77415902778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45978.77415902778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45978.77415902778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45978.77415902778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45978.77415902778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45978.77415902778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45978.77415902778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45978.77415902778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45978.77415902778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45978.77415902778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45978.77415902778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45978.77415902778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45978.77415902778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45978.77415902778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45978.77415902778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45978.77415902778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45978.77415902778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45978.77415902778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45978.77415902778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45978.77415902778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45978.77415902778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45978.77415902778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45978.77415902778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45978.77415902778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45978.77415902778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45978.77415902778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45978.77415902778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45978.77415902778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45978.77415902778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45978.77415902778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45978.77415902778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45978.77415902778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45978.77415902778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45978.77415902778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45978.77415902778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45978.77415902778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45978.77415902778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45978.77415902778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45978.77415902778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45978.77415902778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45978.77415902778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45978.77415902778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45978.77415902778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45978.77415902778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45978.77415902778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45978.77415902778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45978.77415902778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45978.77415902778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45978.77415902778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45978.77415902778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45978.77415902778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45978.77415902778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45978.77415902778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45978.77415902778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45978.77415902778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45978.77415902778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45978.77415902778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45978.77415902778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45978.77415902778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45978.77415902778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45978.77415902778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45978.77415902778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45978.77415902778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45978.77415902778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45978.77415902778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45978.77415902778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45978.77415902778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45978.77415902778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45978.77415902778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45978.77415902778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45978.77415902778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45978.77415902778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45978.77415902778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45978.77415902778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45978.77415902778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45978.77415902778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45978.77415902778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45978.77415902778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45978.77415902778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45978.77415902778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45978.77415902778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45978.77415902778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45978.77415902778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45978.77415902778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45978.77415902778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45978.77415902778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45978.77415902778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45978.77415902778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45978.77415902778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45978.77415902778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45978.77415902778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45978.77415902778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45978.77415902778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45978.77415902778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45978.77415902778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45978.77415902778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45978.77415902778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45978.77415902778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45978.77415902778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45978.77415902778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45978.77415902778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45978.77415902778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45978.77415902778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45978.77415902778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45978.77415902778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45978.77415902778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45978.77415902778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45978.77415902778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45978.77415902778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45978.77415902778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45978.77415902778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45978.77415902778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45978.77415902778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45978.77415902778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45978.77415902778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45978.77415902778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45978.77415902778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45978.77415902778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45978.77415902778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45978.77415902778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45978.77415902778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45978.77415902778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45978.77415902778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45978.77415902778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45978.77415902778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45978.77415902778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45978.77415902778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45978.77415902778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45978.77415902778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45978.77415902778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45978.77415902778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45978.77415902778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45978.77415902778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45978.77415902778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45978.77415902778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45978.77415902778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45978.77415902778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45978.77415902778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45978.77415902778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45978.77415902778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45978.77415902778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45978.77415902778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45978.77415902778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45978.77415902778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45978.77415902778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45978.77415902778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45978.77415902778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45978.77415902778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45978.77415902778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45978.77415902778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45978.77415902778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45978.77415902778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45978.77415902778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45978.77415902778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45978.77415902778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45978.77415902778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45978.77415902778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45978.77415902778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45978.77415902778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45978.77415902778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45978.77415902778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45978.77415902778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45978.77415902778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45978.77415902778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45978.77415902778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45978.77415902778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45978.77415902778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45978.77415902778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45978.77415902778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45978.77415902778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45978.77415902778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45978.77415902778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45978.77415902778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45978.77415902778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45978.77415902778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45978.77415902778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45978.77415902778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45978.77415902778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45978.77415902778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45978.77415902778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45978.77415902778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45978.77415902778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45978.77415902778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45978.77415902778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45978.77415902778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45978.77415902778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45978.77415902778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45978.77415902778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45978.77415902778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45978.77415902778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45978.77415902778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45978.77415902778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45978.77415902778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45978.77415902778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45978.77415902778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45978.77415902778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45978.77415902778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45978.77415902778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45978.77415902778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45978.77415902778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45978.77415902778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45978.77415902778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45978.77415902778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45978.77415902778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45978.77415902778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45978.77415902778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45978.77415902778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45978.77415902778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45978.77415902778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45978.77415902778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45978.77415902778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45978.77415902778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45978.77415902778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45978.77415902778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45978.77415902778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45978.77415902778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45978.77415902778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45978.77415902778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45978.77415902778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45978.77415902778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45978.77415902778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45978.77415902778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45978.77415902778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45978.77415902778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45978.77415902778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45978.77415902778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45978.77415902778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45978.77415902778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45978.77415902778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45978.77415902778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45978.77415902778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45978.77415902778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45978.77415902778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45978.77415902778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45978.77415902778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45978.77415902778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45978.77415902778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45978.77415902778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45978.77415902778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45978.77415902778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45978.77415902778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45978.77415902778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45978.77415902778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45978.77415902778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45978.77415902778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45978.77415902778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45978.77415902778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45978.77415902778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45978.77415902778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45978.77415902778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45978.77415902778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45978.77415902778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45978.77415902778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45978.77415902778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45978.77415902778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45978.77415902778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45978.77415902778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45978.77415902778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45978.77415902778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45978.77415902778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45978.77415902778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45978.77415902778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45978.77415902778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45978.77415902778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45978.77415902778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45978.77415902778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45978.77415902778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45978.77415902778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45978.77415902778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45978.77415902778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45978.77415902778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45978.77415902778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45978.77415902778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45978.77415902778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45978.77415902778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45978.77415902778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45978.77415902778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45978.77415902778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45978.77415902778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45978.77415902778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45978.77415902778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45978.77415902778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45978.77415902778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45978.77415902778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45978.77415902778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45978.77415902778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45978.77415902778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45978.77415902778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45978.77415902778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45978.77415902778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45978.77415902778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45978.77415902778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45978.77415902778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45978.77415902778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45978.77415902778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45978.77415902778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45978.77415902778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45978.77415902778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45978.77415902778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45978.77415902778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45978.77415902778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45978.77415902778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45978.77415902778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45978.77415902778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45978.77415902778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45978.77415902778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45978.77415902778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45978.77415902778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45978.77415902778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45978.77415902778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45978.77415902778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45978.77415902778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45978.77415902778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45978.77415902778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45978.77415902778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45978.77415902778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45978.77415902778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45978.77415902778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45978.77415902778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45978.77415902778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45978.77415902778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45978.77415902778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45978.77415902778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45978.77415902778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45978.77415902778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45978.77415902778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45978.77415902778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45978.77415902778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45978.77415902778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45978.77415902778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45978.77415902778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45978.77415902778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45978.77415902778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45978.77415902778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45978.77415902778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45978.77415902778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45978.77415902778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45978.77415902778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45978.77415902778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45978.77415902778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45978.77415902778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45978.77415902778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45978.77415902778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45978.77415902778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45978.77415902778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45978.77415902778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45978.77415902778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45978.77415902778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45978.77415902778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45978.77415902778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45978.77415902778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45978.77415902778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45978.77415902778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45978.77415902778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45978.77415902778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45978.77415902778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45978.77415902778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45978.77415902778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45978.77415902778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45978.77415902778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45978.77415902778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45978.77415902778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45978.77415902778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45978.77415902778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45978.77415902778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45978.77415902778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45978.77415902778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45978.77415902778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45978.77415902778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45978.77415902778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45978.77415902778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45978.77415902778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45978.77415902778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45978.77415902778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45978.77415902778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45978.77415902778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45978.77415902778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45978.77415902778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45978.77415902778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45978.77415902778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45978.77415902778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45978.77415902778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45978.77415902778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45978.77415902778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45978.77415902778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45978.77415902778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45978.77415902778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45978.77415902778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45978.77415902778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45978.77415902778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45978.77415902778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45978.77415902778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45978.77415902778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45978.77415902778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45978.77415902778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45978.77415902778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45978.77415902778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45978.77415902778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45978.77415902778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45978.77415902778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45978.77415902778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45978.77415902778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45978.77415902778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45978.77415902778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45978.77415902778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45978.77415902778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45978.77415902778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45978.77415902778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45978.77415902778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45978.77415902778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45978.77415902778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45978.77415902778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45978.77415902778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45978.77415902778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45978.77415902778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45978.77415902778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45978.77415902778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45978.77415902778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45978.77415902778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45978.77415902778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45978.77415902778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45978.77415902778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45978.77415902778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45978.77415902778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45978.77415902778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45978.77415902778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45978.77415902778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45978.77415902778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45978.77415902778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45978.77415902778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45978.77415902778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45978.77415902778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45978.77415902778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45978.77415902778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45978.77415902778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45978.77415902778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45978.77415902778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45978.77415902778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45978.77415902778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45978.77415902778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45978.77415902778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45978.77415902778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45978.77415902778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45978.77415902778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45978.77415902778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45978.77415902778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45978.77415902778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45978.77415902778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45978.77415902778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45978.77415902778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45978.77415902778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45978.77415902778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45978.77415902778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45978.77415902778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45978.77415902778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45978.77415902778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45978.77415902778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45978.77415902778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45978.77415902778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45978.77415902778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45978.77415902778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45978.77415902778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45978.77415902778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45978.77415902778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45978.77415902778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45978.77415902778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45978.77415902778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45978.77415902778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45978.77415902778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45978.77415902778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45978.77415902778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45978.77415902778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45978.77415902778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45978.77415902778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45978.77415902778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45978.77415902778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45978.77415902778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45978.77415902778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45978.77415902778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45978.77415902778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45978.77415902778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45978.77415902778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45978.77415902778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45978.77415902778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45978.77415902778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45978.77415902778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45978.77415902778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45978.77415902778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45978.77415902778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45978.77415902778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45978.77415902778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45978.77415902778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45978.77415902778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45978.77415902778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45978.77415902778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45978.77415902778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45978.77415902778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45978.77415902778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45978.77415902778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45978.77415902778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45978.77415902778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45978.77415902778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45978.77415902778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45978.77415902778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45978.77415902778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45978.77415902778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45978.77415902778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45978.77415902778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45978.77415902778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45978.77415902778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45978.77415902778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45978.77415902778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45978.77415902778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45978.77415902778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45978.77415902778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45978.77415902778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45978.77415902778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45978.77415902778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45978.77415902778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45978.77415902778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45978.77415902778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45978.77415902778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45978.77415902778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45978.77415902778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45978.77415902778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45978.77415902778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45978.77415902778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45978.77415902778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45978.77415902778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45978.77415902778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45978.77415902778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45978.77415902778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45978.77415902778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45978.77415902778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45978.77415902778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45978.77415902778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45978.77415902778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45978.77415902778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45978.77415902778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45978.77415902778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45978.77415902778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45978.77415902778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45978.77415902778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45978.77415902778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45978.77415902778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45978.77415902778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45978.77415902778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45978.77415902778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45978.77415902778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45978.77415902778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45978.77415902778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45978.77415902778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45978.77415902778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45978.77415902778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45978.77415902778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45978.77415902778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45978.77415902778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45978.77415902778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45978.77415902778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45978.77415902778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45978.77415902778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45978.77415902778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45978.77415902778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45978.77415902778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45978.77415902778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45978.77415902778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45978.77415902778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45978.77415902778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45978.77415902778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45978.77415902778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45978.77415902778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45978.77415902778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45978.77415902778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45978.77415902778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45978.77415902778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45978.77415902778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45978.77415902778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45978.77415902778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45978.77415902778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45978.77415902778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45978.77415902778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45978.77415902778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45978.77415902778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45978.77415902778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45978.77415902778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45978.77415902778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45978.77415902778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45978.77415902778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45978.77415902778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45978.77415902778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45978.77415902778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45978.77415902778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45978.77415902778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45978.77415902778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45978.77415902778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45978.77415902778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45978.77415902778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45978.77415902778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45978.77415902778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45978.77415902778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45978.77415902778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45978.77415902778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45978.77415902778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45978.77415902778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45978.77415902778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45978.77415902778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45978.77415902778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45978.77415902778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45978.77415902778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45978.77415902778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45978.77415902778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45978.77415902778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45978.77415902778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45978.77415902778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45978.77415902778</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275.29344143518392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3.1983101856894791E-2</v>
      </c>
      <c r="H3" s="95">
        <v>45978.730844907404</v>
      </c>
      <c r="I3" s="113" t="str">
        <f>IFERROR(VLOOKUP(D3,DB!A:F,6,0),"")</f>
        <v>Generator-DG</v>
      </c>
      <c r="J3" s="113" t="str">
        <f>IFERROR(VLOOKUP(D3,DB!A:G,7,0),"")</f>
        <v>Good</v>
      </c>
      <c r="K3" s="97" t="s">
        <v>39112</v>
      </c>
      <c r="L3" s="91" t="str">
        <f>IFERROR(VLOOKUP(D3,DB!A:I,9,0),"")</f>
        <v>Latis</v>
      </c>
    </row>
    <row r="4" spans="1:16" ht="15" customHeight="1">
      <c r="A4" s="113" t="s">
        <v>39113</v>
      </c>
      <c r="B4" s="113" t="str">
        <f>IFERROR(VLOOKUP(D4,DB!A:K,11,0),"")</f>
        <v>R4</v>
      </c>
      <c r="C4" s="93">
        <v>2</v>
      </c>
      <c r="D4" s="91" t="s">
        <v>36595</v>
      </c>
      <c r="E4" s="94" t="s">
        <v>39021</v>
      </c>
      <c r="F4" s="95">
        <v>45978.752303240741</v>
      </c>
      <c r="G4" s="96">
        <f ca="1">IFERROR(NOW()-F4,"")</f>
        <v>2.1855787039385177E-2</v>
      </c>
      <c r="H4" s="95">
        <v>45978.74664351852</v>
      </c>
      <c r="I4" s="113" t="str">
        <f>IFERROR(VLOOKUP(D4,DB!A:F,6,0),"")</f>
        <v>SCECO</v>
      </c>
      <c r="J4" s="113" t="str">
        <f>IFERROR(VLOOKUP(D4,DB!A:G,7,0),"")</f>
        <v>Vandalized</v>
      </c>
      <c r="K4" s="97" t="s">
        <v>39114</v>
      </c>
      <c r="L4" s="91" t="str">
        <f>IFERROR(VLOOKUP(D4,DB!A:I,9,0),"")</f>
        <v>Latis</v>
      </c>
    </row>
    <row r="5" spans="1:16" ht="15" customHeight="1">
      <c r="A5" s="113" t="s">
        <v>39115</v>
      </c>
      <c r="B5" s="113" t="str">
        <f>IFERROR(VLOOKUP(D5,DB!A:K,11,0),"")</f>
        <v>R4</v>
      </c>
      <c r="C5" s="93">
        <v>2</v>
      </c>
      <c r="D5" s="91" t="s">
        <v>36227</v>
      </c>
      <c r="E5" s="94" t="s">
        <v>39021</v>
      </c>
      <c r="F5" s="95"/>
      <c r="G5" s="96">
        <f ca="1">IFERROR(NOW()-F5,"")</f>
        <v>45978.77415902778</v>
      </c>
      <c r="H5" s="95">
        <v>45978.733784722222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ca="1">IFERROR(NOW()-F6,"")</f>
        <v>45978.77415902778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45978.77415902778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45978.77415902778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45978.77415902778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45978.77415902778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45978.77415902778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45978.77415902778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45978.77415902778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45978.77415902778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45978.77415902778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45978.77415902778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45978.77415902778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45978.77415902778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45978.77415902778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45978.77415902778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45978.77415902778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45978.77415902778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45978.77415902778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45978.77415902778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45978.77415902778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45978.77415902778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45978.77415902778</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86.942098842591804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52.585281712963479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30.113047916667711</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1.2593557870422956</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33946</v>
      </c>
      <c r="E6" s="109" t="s">
        <v>39021</v>
      </c>
      <c r="F6" s="135">
        <v>45978.738356481481</v>
      </c>
      <c r="G6" s="109">
        <f t="shared" ca="1" si="2"/>
        <v>3.5802546299237292E-2</v>
      </c>
      <c r="H6" s="135">
        <v>45978.716273148151</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09">
        <f t="shared" ca="1" si="2"/>
        <v>45978.77415902778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45978.77415902778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45978.77415902778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45978.77415902778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45978.77415902778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45978.77415902778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45978.77415902778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45978.77415902778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45978.77415902778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45978.77415902778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45978.77415902778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45978.77415902778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45978.77415902778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45978.77415902778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45978.77415902778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45978.77415902778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45978.77415902778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45978.77415902778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45978.77415902778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45978.77415902778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45978.77415902778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45978.77415902778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45978.77415902778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45978.77415902778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45978.77415902778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45978.77415902778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45978.77415902778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45978.77415902778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45978.77415902778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45978.77415902778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45978.77415902778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45978.77415902778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45978.77415902778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45978.77415902778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45978.77415902778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45978.77415902778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45978.77415902778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45978.77415902778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45978.77415902778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45978.77415902778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45978.77415902778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45978.77415902778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45978.77415902778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45978.77415902778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45978.77415902778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45978.77415902778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45978.77415902778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45978.77415902778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45978.77415902778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45978.77415902778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45978.77415902778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45978.77415902778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45978.77415902778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45978.77415902778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45978.77415902778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45978.77415902778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45978.77415902778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45978.77415902778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45978.77415902778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45978.77415902778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45978.77415902778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45978.77415902778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45978.77415902778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45978.77415902778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45978.77415902778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45978.77415902778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45978.77415902778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45978.77415902778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45978.77415902778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45978.77415902778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45978.77415902778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45978.77415902778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45978.77415902778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45978.77415902778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45978.77415902778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45978.77415902778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45978.77415902778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45978.77415902778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45978.77415902778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45978.77415902778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45978.77415902778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45978.77415902778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45978.77415902778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45978.77415902778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45978.77415902778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45978.77415902778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45978.77415902778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45978.77415902778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45978.77415902778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45978.77415902778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45978.77415902778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45978.77415902778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45978.77415902778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45978.77415902778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45978.77415902778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45978.77415902778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45978.77415902778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45978.77415902778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45978.77415902778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45978.77415902778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45978.77415902778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45978.77415902778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45978.77415902778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45978.77415902778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45978.77415902778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45978.77415902778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45978.77415902778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45978.77415902778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45978.77415902778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45978.77415902778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45978.77415902778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45978.77415902778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45978.77415902778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45978.77415902778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45978.77415902778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45978.77415902778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45978.77415902778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45978.77415902778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45978.77415902778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45978.77415902778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45978.77415902778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45978.77415902778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45978.77415902778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45978.77415902778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45978.77415902778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45978.77415902778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45978.77415902778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45978.77415902778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45978.77415902778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45978.77415902778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45978.77415902778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45978.77415902778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45978.77415902778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45978.77415902778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45978.77415902778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45978.77415902778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45978.77415902778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45978.77415902778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45978.77415902778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45978.77415902778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45978.77415902778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45978.77415902778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45978.77415902778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45978.77415902778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45978.77415902778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45978.77415902778</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45978.77415902778</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4</v>
      </c>
      <c r="D2" s="119" t="s">
        <v>32023</v>
      </c>
      <c r="E2" s="109" t="s">
        <v>39021</v>
      </c>
      <c r="F2" s="121">
        <v>45978.726736111108</v>
      </c>
      <c r="G2" s="104">
        <f t="shared" ref="G2:G53" ca="1" si="0">IFERROR(NOW()-F2,"-")</f>
        <v>4.7422916672076099E-2</v>
      </c>
      <c r="H2" s="121">
        <v>45978.726736111108</v>
      </c>
      <c r="I2" s="119" t="str">
        <f>IFERROR(VLOOKUP(D2,DB!A:F,6,0),"")</f>
        <v>SCECO</v>
      </c>
      <c r="J2" s="119" t="str">
        <f>IFERROR(VLOOKUP(D2,DB!A:G,7,0),"")</f>
        <v>Vandalized+No BB Design</v>
      </c>
      <c r="K2" s="122" t="s">
        <v>39128</v>
      </c>
      <c r="L2" s="123" t="str">
        <f>IFERROR(VLOOKUP(D2,DB!A:I,9,0),"")</f>
        <v>Latis</v>
      </c>
    </row>
    <row r="3" spans="1:16382" ht="31.5" customHeight="1">
      <c r="A3" s="118"/>
      <c r="B3" s="119" t="str">
        <f>IFERROR(VLOOKUP(D3,DB!A:K,11,0),"")</f>
        <v/>
      </c>
      <c r="C3" s="120"/>
      <c r="D3" s="119"/>
      <c r="E3" s="109"/>
      <c r="F3" s="121"/>
      <c r="G3" s="104">
        <f t="shared" ca="1" si="0"/>
        <v>45978.77415902778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45978.77415902778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45978.77415902778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45978.77415902778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45978.77415902778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45978.77415902778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45978.77415902778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45978.77415902778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45978.77415902778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45978.77415902778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45978.77415902778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45978.77415902778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45978.77415902778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45978.77415902778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45978.77415902778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45978.77415902778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45978.77415902778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45978.77415902778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45978.77415902778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45978.77415902778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45978.77415902778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45978.77415902778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45978.77415902778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45978.77415902778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45978.77415902778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45978.77415902778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45978.77415902778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45978.77415902778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45978.77415902778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45978.77415902778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45978.77415902778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45978.77415902778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45978.77415902778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45978.77415902778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45978.77415902778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45978.77415902778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45978.77415902778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45978.77415902778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45978.77415902778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45978.77415902778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45978.77415902778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45978.77415902778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45978.77415902778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45978.77415902778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45978.77415902778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45978.77415902778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45978.77415902778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45978.77415902778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45978.77415902778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45978.77415902778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45978.77415902778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45978.77415902778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45978.77415902778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45978.77415902778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45978.77415902778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45978.77415902778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45978.77415902778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45978.77415902778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45978.77415902778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45978.77415902778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45978.77415902778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45978.77415902778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45978.77415902778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45978.77415902778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45978.77415902778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45978.77415902778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45978.77415902778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45978.77415902778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45978.77415902778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45978.77415902778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45978.77415902778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45978.77415902778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45978.77415902778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45978.77415902778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45978.77415902778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45978.77415902778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45978.77415902778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45978.77415902778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45978.77415902778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45978.77415902778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45978.77415902778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45978.77415902778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45978.77415902778</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45978.77415902778</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45978.77415902778</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2025-11-17T15:34:52Z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