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50" documentId="13_ncr:1_{F6CB121F-512D-4AA6-A0C1-0FB36C537598}" xr6:coauthVersionLast="47" xr6:coauthVersionMax="47" xr10:uidLastSave="{5B730227-296A-4648-B177-BA432CF74678}"/>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6" l="1"/>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<sst xmlns="http://schemas.openxmlformats.org/spreadsheetml/2006/main" count="179034" uniqueCount="39108">
  <si>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</si>
  <si>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</si>
  <si>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</si>
  <si>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</si>
  <si>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</si>
  <si>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</si>
  <si>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</si>
  <si>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</si>
  <si>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</si>
  <si>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</si>
  <si>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</si>
  <si>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</si>
  <si>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</si>
  <si>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</si>
  <si>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</si>
  <si>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</si>
  <si>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</si>
  <si>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</si>
  <si>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</si>
  <si>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</si>
  <si>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</si>
  <si>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</si>
  <si>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</si>
  <si>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</si>
  <si>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</si>
  <si>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</si>
  <si>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</si>
  <si>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</si>
  <si>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</si>
  <si>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</si>
  <si>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</si>
  <si>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</si>
  <si>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</si>
  <si>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</si>
  <si>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</si>
  <si>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</si>
  <si>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</si>
  <si>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</si>
  <si>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</si>
  <si>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</si>
  <si>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</si>
  <si>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</si>
  <si>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</si>
  <si>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</si>
  <si>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</si>
  <si>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</si>
  <si>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</si>
  <si>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</si>
  <si>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</si>
  <si>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</si>
  <si>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</si>
  <si>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</si>
  <si>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</si>
  <si>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</si>
  <si>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</si>
  <si>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</si>
  <si>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</si>
  <si>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</si>
  <si>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</si>
  <si>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</si>
  <si>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</si>
  <si>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</si>
  <si>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</si>
  <si>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</si>
  <si>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</si>
  <si>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</si>
  <si>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</si>
  <si>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</si>
  <si>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</si>
  <si>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</si>
  <si>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</si>
  <si>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</si>
  <si>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</si>
  <si>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</si>
  <si>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</si>
  <si>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</si>
  <si>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</si>
  <si>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</si>
  <si>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</si>
  <si>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</si>
  <si>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</si>
  <si>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</si>
  <si>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</si>
  <si>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</si>
  <si>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</si>
  <si>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</si>
  <si>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</si>
  <si>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</si>
  <si>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</si>
  <si>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</si>
  <si>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</si>
  <si>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</si>
  <si>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</si>
  <si>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</si>
  <si>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</si>
  <si>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</si>
  <si>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</si>
  <si>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</si>
  <si>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</si>
  <si>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</si>
  <si>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</si>
  <si>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</si>
  <si>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</si>
  <si>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</si>
  <si>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</si>
  <si>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</si>
  <si>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</si>
  <si>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</si>
  <si>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</si>
  <si>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</si>
  <si>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</si>
  <si>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</si>
  <si>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</si>
  <si>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</si>
  <si>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</si>
  <si>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</si>
  <si>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</si>
  <si>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</si>
  <si>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</si>
  <si>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</si>
  <si>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</si>
  <si>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</si>
  <si>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</si>
  <si>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</si>
  <si>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</si>
  <si>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</si>
  <si>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</si>
  <si>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</si>
  <si>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</si>
  <si>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</si>
  <si>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</si>
  <si>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</si>
  <si>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</si>
  <si>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</si>
  <si>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</si>
  <si>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</si>
  <si>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</si>
  <si>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</si>
  <si>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</si>
  <si>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</si>
  <si>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</si>
  <si>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</si>
  <si>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</si>
  <si>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</si>
  <si>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</si>
  <si>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</si>
  <si>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</si>
  <si>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</si>
  <si>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</si>
  <si>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</si>
  <si>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</si>
  <si>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</si>
  <si>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</si>
  <si>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</si>
  <si>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</si>
  <si>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</si>
  <si>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</si>
  <si>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</si>
  <si>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</si>
  <si>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</si>
  <si>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</si>
  <si>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</si>
  <si>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</si>
  <si>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</si>
  <si>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</si>
  <si>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</si>
  <si>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</si>
  <si>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</si>
  <si>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</si>
  <si>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</si>
  <si>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</si>
  <si>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</si>
  <si>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</si>
  <si>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</si>
  <si>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</si>
  <si>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</si>
  <si>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</si>
  <si>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</si>
  <si>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</si>
  <si>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</si>
  <si>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</si>
  <si>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</si>
  <si>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</si>
  <si>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</si>
  <si>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</si>
  <si>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</si>
  <si>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</si>
  <si>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</si>
  <si>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</si>
  <si>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</si>
  <si>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</si>
  <si>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</si>
  <si>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</si>
  <si>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</si>
  <si>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</si>
  <si>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</si>
  <si>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</si>
  <si>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</si>
  <si>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</si>
  <si>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</si>
  <si>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</si>
  <si>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</si>
  <si>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</si>
  <si>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</si>
  <si>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</si>
  <si>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</si>
  <si>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</si>
  <si>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</si>
  <si>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</si>
  <si>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</si>
  <si>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</si>
  <si>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</si>
  <si>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</si>
  <si>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</si>
  <si>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</si>
  <si>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</si>
  <si>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</si>
  <si>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</si>
  <si>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</si>
  <si>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</si>
  <si>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</si>
  <si>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</si>
  <si>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</si>
  <si>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</si>
  <si>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</si>
  <si>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</si>
  <si>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</si>
  <si>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</si>
  <si>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</si>
  <si>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</si>
  <si>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</si>
  <si>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</si>
  <si>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</si>
  <si>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</si>
  <si>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</si>
  <si>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</si>
  <si>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</si>
  <si>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</si>
  <si>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</si>
  <si>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</si>
  <si>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</si>
  <si>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</si>
  <si>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</si>
  <si>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</si>
  <si>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</si>
  <si>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</si>
  <si>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</si>
  <si>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</si>
  <si>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</si>
  <si>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</si>
  <si>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</si>
  <si>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</si>
  <si>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</si>
  <si>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</si>
  <si>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</si>
  <si>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</si>
  <si>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</si>
  <si>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</si>
  <si>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</si>
  <si>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</si>
  <si>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</si>
  <si>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</si>
  <si>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</si>
  <si>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</si>
  <si>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</si>
  <si>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</si>
  <si>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</si>
  <si>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</si>
  <si>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</si>
  <si>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</si>
  <si>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</si>
  <si>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</si>
  <si>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</si>
  <si>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</si>
  <si>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</si>
  <si>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</si>
  <si>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</si>
  <si>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</si>
  <si>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</si>
  <si>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</si>
  <si>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</si>
  <si>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</si>
  <si>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</si>
  <si>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</si>
  <si>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</si>
  <si>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</si>
  <si>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</si>
  <si>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</si>
  <si>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</si>
  <si>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</si>
  <si>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</si>
  <si>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</si>
  <si>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</si>
  <si>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</si>
  <si>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</si>
  <si>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</si>
  <si>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</si>
  <si>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</si>
  <si>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</si>
  <si>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</si>
  <si>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</si>
  <si>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</si>
  <si>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</si>
  <si>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</si>
  <si>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</si>
  <si>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</si>
  <si>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</si>
  <si>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</si>
  <si>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</si>
  <si>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</si>
  <si>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</si>
  <si>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</si>
  <si>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</si>
  <si>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</si>
  <si>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</si>
  <si>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</si>
  <si>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</si>
  <si>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</si>
  <si>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</si>
  <si>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</si>
  <si>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</si>
  <si>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</si>
  <si>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</si>
  <si>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</si>
  <si>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</si>
  <si>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</si>
  <si>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</si>
  <si>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</si>
  <si>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</si>
  <si>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</si>
  <si>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</si>
  <si>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</si>
  <si>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</si>
  <si>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</si>
  <si>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</si>
  <si>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</si>
  <si>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</si>
  <si>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</si>
  <si>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</si>
  <si>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</si>
  <si>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</si>
  <si>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</si>
  <si>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</si>
  <si>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</si>
  <si>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</si>
  <si>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</si>
  <si>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</si>
  <si>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</si>
  <si>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</si>
  <si>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</si>
  <si>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</si>
  <si>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</si>
  <si>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</si>
  <si>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</si>
  <si>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</si>
  <si>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</si>
  <si>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</si>
  <si>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</si>
  <si>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</si>
  <si>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</si>
  <si>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</si>
  <si>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</si>
  <si>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</si>
  <si>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</si>
  <si>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</si>
  <si>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</si>
  <si>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</si>
  <si>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</si>
  <si>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</si>
  <si>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</si>
  <si>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</si>
  <si>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</si>
  <si>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</si>
  <si>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</si>
  <si>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</si>
  <si>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</si>
  <si>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</si>
  <si>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</si>
  <si>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</si>
  <si>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</si>
  <si>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</si>
  <si>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</si>
  <si>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</si>
  <si>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</si>
  <si>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</si>
  <si>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</si>
  <si>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</si>
  <si>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</si>
  <si>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</si>
  <si>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</si>
  <si>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</si>
  <si>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</si>
  <si>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</si>
  <si>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</si>
  <si>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</si>
  <si>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</si>
  <si>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</si>
  <si>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</si>
  <si>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</si>
  <si>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</si>
  <si>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</si>
  <si>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</si>
  <si>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</si>
  <si>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</si>
  <si>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</si>
  <si>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</si>
  <si>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</si>
  <si>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</si>
  <si>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</si>
  <si>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</si>
  <si>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</si>
  <si>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</si>
  <si>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</si>
  <si>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</si>
  <si>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</si>
  <si>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</si>
  <si>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</si>
  <si>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</si>
  <si>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</si>
  <si>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</si>
  <si>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</si>
  <si>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</si>
  <si>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</si>
  <si>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</si>
  <si>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</si>
  <si>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</si>
  <si>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</si>
  <si>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</si>
  <si>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</si>
  <si>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</si>
  <si>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</si>
  <si>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</si>
  <si>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</si>
  <si>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</si>
  <si>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</si>
  <si>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</si>
  <si>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</si>
  <si>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</si>
  <si>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</si>
  <si>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</si>
  <si>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</si>
  <si>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</si>
  <si>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</si>
  <si>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</si>
  <si>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</si>
  <si>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</si>
  <si>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</si>
  <si>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</si>
  <si>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</si>
  <si>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</si>
  <si>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</si>
  <si>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</si>
  <si>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</si>
  <si>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</si>
  <si>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</si>
  <si>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</si>
  <si>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</si>
  <si>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</si>
  <si>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</si>
  <si>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</si>
  <si>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</si>
  <si>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</si>
  <si>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</si>
  <si>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</si>
  <si>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</si>
  <si>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</si>
  <si>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</si>
  <si>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</si>
  <si>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</si>
  <si>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</si>
  <si>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</si>
  <si>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</si>
  <si>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</si>
  <si>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</si>
  <si>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</si>
  <si>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</si>
  <si>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</si>
  <si>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</si>
  <si>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</si>
  <si>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</si>
  <si>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</si>
  <si>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</si>
  <si>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</si>
  <si>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</si>
  <si>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</si>
  <si>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</si>
  <si>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</si>
  <si>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</si>
  <si>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</si>
  <si>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</si>
  <si>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</si>
  <si>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</si>
  <si>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</si>
  <si>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</si>
  <si>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</si>
  <si>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</si>
  <si>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</si>
  <si>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</si>
  <si>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</si>
  <si>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</si>
  <si>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</si>
  <si>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</si>
  <si>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</si>
  <si>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</si>
  <si>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</si>
  <si>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</si>
  <si>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</si>
  <si>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</si>
  <si>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</si>
  <si>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</si>
  <si>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</si>
  <si>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</si>
  <si>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</si>
  <si>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</si>
  <si>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</si>
  <si>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</si>
  <si>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</si>
  <si>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</si>
  <si>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</si>
  <si>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</si>
  <si>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</si>
  <si>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</si>
  <si>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</si>
  <si>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</si>
  <si>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</si>
  <si>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</si>
  <si>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</si>
  <si>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</si>
  <si>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</si>
  <si>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</si>
  <si>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</si>
  <si>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</si>
  <si>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</si>
  <si>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</si>
  <si>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</si>
  <si>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</si>
  <si>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</si>
  <si>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</si>
  <si>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</si>
  <si>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</si>
  <si>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</si>
  <si>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</si>
  <si>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</si>
  <si>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</si>
  <si>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</si>
  <si>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</si>
  <si>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</si>
  <si>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</si>
  <si>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</si>
  <si>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</si>
  <si>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</si>
  <si>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</si>
  <si>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</si>
  <si>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</si>
  <si>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</si>
  <si>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</si>
  <si>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</si>
  <si>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</si>
  <si>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</si>
  <si>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</si>
  <si>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</si>
  <si>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</si>
  <si>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</si>
  <si>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</si>
  <si>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</si>
  <si>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</si>
  <si>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</si>
  <si>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</si>
  <si>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</si>
  <si>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</si>
  <si>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</si>
  <si>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</si>
  <si>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</si>
  <si>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</si>
  <si>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</si>
  <si>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</si>
  <si>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</si>
  <si>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</si>
  <si>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</si>
  <si>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</si>
  <si>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</si>
  <si>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</si>
  <si>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</si>
  <si>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</si>
  <si>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</si>
  <si>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</si>
  <si>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</si>
  <si>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</si>
  <si>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</si>
  <si>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</si>
  <si>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</si>
  <si>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</si>
  <si>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</si>
  <si>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</si>
  <si>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</si>
  <si>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</si>
  <si>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</si>
  <si>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</si>
  <si>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</si>
  <si>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</si>
  <si>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</si>
  <si>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</si>
  <si>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</si>
  <si>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</si>
  <si>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</si>
  <si>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</si>
  <si>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</si>
  <si>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</si>
  <si>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</si>
  <si>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</si>
  <si>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</si>
  <si>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</si>
  <si>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</si>
  <si>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</si>
  <si>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</si>
  <si>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</si>
  <si>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</si>
  <si>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</si>
  <si>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</si>
  <si>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</si>
  <si>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</si>
  <si>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</si>
  <si>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</si>
  <si>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</si>
  <si>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</si>
  <si>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</si>
  <si>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</si>
  <si>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</si>
  <si>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</si>
  <si>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</si>
  <si>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</si>
  <si>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</si>
  <si>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</si>
  <si>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</si>
  <si>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</si>
  <si>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</si>
  <si>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</si>
  <si>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</si>
  <si>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</si>
  <si>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</si>
  <si>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</si>
  <si>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</si>
  <si>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</si>
  <si>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</si>
  <si>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</si>
  <si>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</si>
  <si>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</si>
  <si>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</si>
  <si>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</si>
  <si>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</si>
  <si>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</si>
  <si>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</si>
  <si>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</si>
  <si>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</si>
  <si>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</si>
  <si>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</si>
  <si>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</si>
  <si>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</si>
  <si>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</si>
  <si>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</si>
  <si>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</si>
  <si>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</si>
  <si>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</si>
  <si>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</si>
  <si>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</si>
  <si>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</si>
  <si>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</si>
  <si>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</si>
  <si>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</si>
  <si>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</si>
  <si>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</si>
  <si>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</si>
  <si>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</si>
  <si>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</si>
  <si>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</si>
  <si>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</si>
  <si>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</si>
  <si>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</si>
  <si>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</si>
  <si>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</si>
  <si>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</si>
  <si>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</si>
  <si>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</si>
  <si>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</si>
  <si>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</si>
  <si>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</si>
  <si>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</si>
  <si>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</si>
  <si>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</si>
  <si>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</si>
  <si>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</si>
  <si>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</si>
  <si>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</si>
  <si>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</si>
  <si>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</si>
  <si>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</si>
  <si>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</si>
  <si>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</si>
  <si>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</si>
  <si>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</si>
  <si>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</si>
  <si>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</si>
  <si>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</si>
  <si>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</si>
  <si>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</si>
  <si>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</si>
  <si>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</si>
  <si>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</si>
  <si>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</si>
  <si>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</si>
  <si>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</si>
  <si>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</si>
  <si>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</si>
  <si>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</si>
  <si>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</si>
  <si>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</si>
  <si>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</si>
  <si>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</si>
  <si>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</si>
  <si>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</si>
  <si>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</si>
  <si>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</si>
  <si>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</si>
  <si>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</si>
  <si>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</si>
  <si>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</si>
  <si>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</si>
  <si>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</si>
  <si>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</si>
  <si>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</si>
  <si>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</si>
  <si>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</si>
  <si>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</si>
  <si>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</si>
  <si>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</si>
  <si>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</si>
  <si>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</si>
  <si>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</si>
  <si>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</si>
  <si>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</si>
  <si>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</si>
  <si>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</si>
  <si>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</si>
  <si>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</si>
  <si>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</si>
  <si>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</si>
  <si>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</si>
  <si>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</si>
  <si>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</si>
  <si>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</si>
  <si>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</si>
  <si>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</si>
  <si>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</si>
  <si>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</si>
  <si>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</si>
  <si>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</si>
  <si>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</si>
  <si>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</si>
  <si>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</si>
  <si>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</si>
  <si>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</si>
  <si>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</si>
  <si>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</si>
  <si>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</si>
  <si>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</si>
  <si>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</si>
  <si>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</si>
  <si>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</si>
  <si>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</si>
  <si>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</si>
  <si>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</si>
  <si>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</si>
  <si>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</si>
  <si>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</si>
  <si>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</si>
  <si>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</si>
  <si>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</si>
  <si>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</si>
  <si>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</si>
  <si>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</si>
  <si>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</si>
  <si>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</si>
  <si>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</si>
  <si>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</si>
  <si>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</si>
  <si>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</si>
  <si>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</si>
  <si>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</si>
  <si>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</si>
  <si>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</si>
  <si>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</si>
  <si>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</si>
  <si>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</si>
  <si>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</si>
  <si>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</si>
  <si>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</si>
  <si>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</si>
  <si>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</si>
  <si>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</si>
  <si>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</si>
  <si>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</si>
  <si>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</si>
  <si>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</si>
  <si>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</si>
  <si>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</si>
  <si>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</si>
  <si>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</si>
  <si>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</si>
  <si>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</si>
  <si>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</si>
  <si>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</si>
  <si>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</si>
  <si>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</si>
  <si>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</si>
  <si>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</si>
  <si>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</si>
  <si>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</si>
  <si>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</si>
  <si>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</si>
  <si>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</si>
  <si>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</si>
  <si>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</si>
  <si>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</si>
  <si>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</si>
  <si>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</si>
  <si>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</si>
  <si>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</si>
  <si>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</si>
  <si>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</si>
  <si>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</si>
  <si>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</si>
  <si>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</si>
  <si>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</si>
  <si>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</si>
  <si>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</si>
  <si>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</si>
  <si>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</si>
  <si>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</si>
  <si>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</si>
  <si>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</si>
  <si>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</si>
  <si>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</si>
  <si>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</si>
  <si>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</si>
  <si>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</si>
  <si>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</si>
  <si>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</si>
  <si>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</si>
  <si>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</si>
  <si>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</si>
  <si>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</si>
  <si>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</si>
  <si>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</si>
  <si>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</si>
  <si>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</si>
  <si>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</si>
  <si>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</si>
  <si>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</si>
  <si>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</si>
  <si>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</si>
  <si>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</si>
  <si>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</si>
  <si>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</si>
  <si>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</si>
  <si>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</si>
  <si>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</si>
  <si>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</si>
  <si>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</si>
  <si>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</si>
  <si>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</si>
  <si>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</si>
  <si>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</si>
  <si>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</si>
  <si>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</si>
  <si>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</si>
  <si>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</si>
  <si>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</si>
  <si>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</si>
  <si>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</si>
  <si>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</si>
  <si>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</si>
  <si>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</si>
  <si>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</si>
  <si>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</si>
  <si>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</si>
  <si>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</si>
  <si>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</si>
  <si>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</si>
  <si>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</si>
  <si>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</si>
  <si>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</si>
  <si>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</si>
  <si>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</si>
  <si>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</si>
  <si>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</si>
  <si>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</si>
  <si>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</si>
  <si>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</si>
  <si>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</si>
  <si>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</si>
  <si>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</si>
  <si>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</si>
  <si>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</si>
  <si>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</si>
  <si>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</si>
  <si>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</si>
  <si>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</si>
  <si>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</si>
  <si>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</si>
  <si>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</si>
  <si>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</si>
  <si>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</si>
  <si>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</si>
  <si>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</si>
  <si>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</si>
  <si>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</si>
  <si>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</si>
  <si>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</si>
  <si>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</si>
  <si>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</si>
  <si>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</si>
  <si>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</si>
  <si>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</si>
  <si>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</si>
  <si>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</si>
  <si>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</si>
  <si>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</si>
  <si>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</si>
  <si>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</si>
  <si>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</si>
  <si>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</si>
  <si>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</si>
  <si>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</si>
  <si>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</si>
  <si>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</si>
  <si>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</si>
  <si>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</si>
  <si>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</si>
  <si>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</si>
  <si>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</si>
  <si>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</si>
  <si>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</si>
  <si>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</si>
  <si>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</si>
  <si>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</si>
  <si>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</si>
  <si>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</si>
  <si>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</si>
  <si>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</si>
  <si>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</si>
  <si>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</si>
  <si>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</si>
  <si>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</si>
  <si>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</si>
  <si>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</si>
  <si>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</si>
  <si>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</si>
  <si>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</si>
  <si>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</si>
  <si>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</si>
  <si>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</si>
  <si>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</si>
  <si>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</si>
  <si>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</si>
  <si>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</si>
  <si>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</si>
  <si>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</si>
  <si>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</si>
  <si>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</si>
  <si>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</si>
  <si>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</si>
  <si>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</si>
  <si>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</si>
  <si>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</si>
  <si>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</si>
  <si>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</si>
  <si>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</si>
  <si>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</si>
  <si>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</si>
  <si>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</si>
  <si>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</si>
  <si>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</si>
  <si>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</si>
  <si>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</si>
  <si>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</si>
  <si>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</si>
  <si>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</si>
  <si>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</si>
  <si>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</si>
  <si>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</si>
  <si>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</si>
  <si>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</si>
  <si>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</si>
  <si>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</si>
  <si>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</si>
  <si>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</si>
  <si>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</si>
  <si>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</si>
  <si>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</si>
  <si>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</si>
  <si>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</si>
  <si>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</si>
  <si>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</si>
  <si>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</si>
  <si>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</si>
  <si>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</si>
  <si>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</si>
  <si>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</si>
  <si>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</si>
  <si>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</si>
  <si>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</si>
  <si>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</si>
  <si>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</si>
  <si>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</si>
  <si>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</si>
  <si>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</si>
  <si>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</si>
  <si>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</si>
  <si>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</si>
  <si>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</si>
  <si>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</si>
  <si>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</si>
  <si>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</si>
  <si>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</si>
  <si>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</si>
  <si>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</si>
  <si>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</si>
  <si>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</si>
  <si>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</si>
  <si>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</si>
  <si>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</si>
  <si>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</si>
  <si>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</si>
  <si>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</si>
  <si>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</si>
  <si>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</si>
  <si>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</si>
  <si>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</si>
  <si>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</si>
  <si>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</si>
  <si>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</si>
  <si>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</si>
  <si>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</si>
  <si>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</si>
  <si>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</si>
  <si>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</si>
  <si>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</si>
  <si>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</si>
  <si>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</si>
  <si>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</si>
  <si>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</si>
  <si>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</si>
  <si>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</si>
  <si>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</si>
  <si>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</si>
  <si>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</si>
  <si>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</si>
  <si>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</si>
  <si>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</si>
  <si>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</si>
  <si>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</si>
  <si>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</si>
  <si>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</si>
  <si>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</si>
  <si>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</si>
  <si>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</si>
  <si>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</si>
  <si>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</si>
  <si>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</si>
  <si>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</si>
  <si>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</si>
  <si>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</si>
  <si>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</si>
  <si>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</si>
  <si>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</si>
  <si>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</si>
  <si>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</si>
  <si>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</si>
  <si>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</si>
  <si>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</si>
  <si>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</si>
  <si>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</si>
  <si>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</si>
  <si>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</si>
  <si>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</si>
  <si>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</si>
  <si>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</si>
  <si>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</si>
  <si>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</si>
  <si>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</si>
  <si>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</si>
  <si>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</si>
  <si>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</si>
  <si>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</si>
  <si>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</si>
  <si>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</si>
  <si>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</si>
  <si>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</si>
  <si>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</si>
  <si>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</si>
  <si>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</si>
  <si>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</si>
  <si>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</si>
  <si>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</si>
  <si>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</si>
  <si>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</si>
  <si>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</si>
  <si>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</si>
  <si>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</si>
  <si>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</si>
  <si>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</si>
  <si>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</si>
  <si>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</si>
  <si>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</si>
  <si>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</si>
  <si>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</si>
  <si>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</si>
  <si>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</si>
  <si>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</si>
  <si>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</si>
  <si>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</si>
  <si>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</si>
  <si>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</si>
  <si>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</si>
  <si>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</si>
  <si>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</si>
  <si>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</si>
  <si>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</si>
  <si>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</si>
  <si>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</si>
  <si>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</si>
  <si>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</si>
  <si>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</si>
  <si>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</si>
  <si>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</si>
  <si>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</si>
  <si>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</si>
  <si>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</si>
  <si>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</si>
  <si>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</si>
  <si>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</si>
  <si>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</si>
  <si>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</si>
  <si>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</si>
  <si>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</si>
  <si>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</si>
  <si>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</si>
  <si>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</si>
  <si>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</si>
  <si>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</si>
  <si>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</si>
  <si>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</si>
  <si>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</si>
  <si>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</si>
  <si>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</si>
  <si>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</si>
  <si>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</si>
  <si>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</si>
  <si>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</si>
  <si>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</si>
  <si>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</si>
  <si>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</si>
  <si>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</si>
  <si>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</si>
  <si>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</si>
  <si>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</si>
  <si>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</si>
  <si>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</si>
  <si>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</si>
  <si>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</si>
  <si>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</si>
  <si>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</si>
  <si>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</si>
  <si>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</si>
  <si>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</si>
  <si>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</si>
  <si>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</si>
  <si>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</si>
  <si>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</si>
  <si>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</si>
  <si>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</si>
  <si>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</si>
  <si>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</si>
  <si>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</si>
  <si>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</si>
  <si>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</si>
  <si>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</si>
  <si>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</si>
  <si>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</si>
  <si>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</si>
  <si>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</si>
  <si>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</si>
  <si>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</si>
  <si>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</si>
  <si>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</si>
  <si>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</si>
  <si>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</si>
  <si>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</si>
  <si>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</si>
  <si>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</si>
  <si>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</si>
  <si>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</si>
  <si>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</si>
  <si>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</si>
  <si>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</si>
  <si>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</si>
  <si>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</si>
  <si>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</si>
  <si>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</si>
  <si>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</si>
  <si>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</si>
  <si>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</si>
  <si>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</si>
  <si>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</si>
  <si>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</si>
  <si>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</si>
  <si>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</si>
  <si>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</si>
  <si>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</si>
  <si>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</si>
  <si>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</si>
  <si>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</si>
  <si>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</si>
  <si>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</si>
  <si>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</si>
  <si>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</si>
  <si>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</si>
  <si>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</si>
  <si>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</si>
  <si>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</si>
  <si>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</si>
  <si>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</si>
  <si>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</si>
  <si>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</si>
  <si>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</si>
  <si>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</si>
  <si>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</si>
  <si>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</si>
  <si>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</si>
  <si>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</si>
  <si>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</si>
  <si>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</si>
  <si>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</si>
  <si>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</si>
  <si>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</si>
  <si>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</si>
  <si>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</si>
  <si>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</si>
  <si>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</si>
  <si>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</si>
  <si>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</si>
  <si>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</si>
  <si>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</si>
  <si>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</si>
  <si>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</si>
  <si>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</si>
  <si>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</si>
  <si>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</si>
  <si>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</si>
  <si>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</si>
  <si>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</si>
  <si>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</si>
  <si>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</si>
  <si>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</si>
  <si>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</si>
  <si>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</si>
  <si>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</si>
  <si>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</si>
  <si>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</si>
  <si>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</si>
  <si>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</si>
  <si>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</si>
  <si>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</si>
  <si>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</si>
  <si>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</si>
  <si>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</si>
  <si>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</si>
  <si>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</si>
  <si>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</si>
  <si>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</si>
  <si>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</si>
  <si>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</si>
  <si>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</si>
  <si>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</si>
  <si>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</si>
  <si>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</si>
  <si>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</si>
  <si>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</si>
  <si>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</si>
  <si>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</si>
  <si>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</si>
  <si>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</si>
  <si>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</si>
  <si>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</si>
  <si>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</si>
  <si>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</si>
  <si>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</si>
  <si>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</si>
  <si>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</si>
  <si>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</si>
  <si>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</si>
  <si>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</si>
  <si>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</si>
  <si>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</si>
  <si>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</si>
  <si>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</si>
  <si>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</si>
  <si>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</si>
  <si>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</si>
  <si>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</si>
  <si>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</si>
  <si>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</si>
  <si>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</si>
  <si>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</si>
  <si>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</si>
  <si>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</si>
  <si>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</si>
  <si>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</si>
  <si>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</si>
  <si>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</si>
  <si>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</si>
  <si>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</si>
  <si>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</si>
  <si>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</si>
  <si>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</si>
  <si>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</si>
  <si>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</si>
  <si>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</si>
  <si>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</si>
  <si>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</si>
  <si>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</si>
  <si>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</si>
  <si>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</si>
  <si>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</si>
  <si>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</si>
  <si>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</si>
  <si>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</si>
  <si>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</si>
  <si>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</si>
  <si>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</si>
  <si>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</si>
  <si>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</si>
  <si>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</si>
  <si>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</si>
  <si>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</si>
  <si>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</si>
  <si>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</si>
  <si>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</si>
  <si>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</si>
  <si>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</si>
  <si>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</si>
  <si>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</si>
  <si>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</si>
  <si>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</si>
  <si>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</si>
  <si>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</si>
  <si>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</si>
  <si>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</si>
  <si>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</si>
  <si>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</si>
  <si>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</si>
  <si>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</si>
  <si>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</si>
  <si>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</si>
  <si>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</si>
  <si>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</si>
  <si>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</si>
  <si>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</si>
  <si>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</si>
  <si>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</si>
  <si>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</si>
  <si>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</si>
  <si>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</si>
  <si>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</si>
  <si>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</si>
  <si>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</si>
  <si>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</si>
  <si>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</si>
  <si>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</si>
  <si>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</si>
  <si>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</si>
  <si>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</si>
  <si>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</si>
  <si>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</si>
  <si>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</si>
  <si>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</si>
  <si>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</si>
  <si>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</si>
  <si>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</si>
  <si>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</si>
  <si>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</si>
  <si>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</si>
  <si>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</si>
  <si>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</si>
  <si>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</si>
  <si>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</si>
  <si>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</si>
  <si>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</si>
  <si>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</si>
  <si>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</si>
  <si>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</si>
  <si>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</si>
  <si>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</si>
  <si>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</si>
  <si>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</si>
  <si>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</si>
  <si>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</si>
  <si>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</si>
  <si>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</si>
  <si>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</si>
  <si>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</si>
  <si>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</si>
  <si>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</si>
  <si>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</si>
  <si>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</si>
  <si>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</si>
  <si>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</si>
  <si>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</si>
  <si>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</si>
  <si>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</si>
  <si>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</si>
  <si>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</si>
  <si>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</si>
  <si>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</si>
  <si>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</si>
  <si>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</si>
  <si>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</si>
  <si>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</si>
  <si>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</si>
  <si>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</si>
  <si>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</si>
  <si>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</si>
  <si>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</si>
  <si>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</si>
  <si>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</si>
  <si>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</si>
  <si>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</si>
  <si>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</si>
  <si>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</si>
  <si>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</si>
  <si>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</si>
  <si>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</si>
  <si>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</si>
  <si>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</si>
  <si>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</si>
  <si>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</si>
  <si>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</si>
  <si>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</si>
  <si>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</si>
  <si>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</si>
  <si>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</si>
  <si>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</si>
  <si>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</si>
  <si>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</si>
  <si>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</si>
  <si>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</si>
  <si>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</si>
  <si>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</si>
  <si>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</si>
  <si>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</si>
  <si>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</si>
  <si>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</si>
  <si>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</si>
  <si>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</si>
  <si>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</si>
  <si>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</si>
  <si>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</si>
  <si>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</si>
  <si>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</si>
  <si>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</si>
  <si>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</si>
  <si>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</si>
  <si>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</si>
  <si>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</si>
  <si>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</si>
  <si>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</si>
  <si>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</si>
  <si>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</si>
  <si>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</si>
  <si>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</si>
  <si>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</si>
  <si>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</si>
  <si>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</si>
  <si>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</si>
  <si>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</si>
  <si>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</si>
  <si>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</si>
  <si>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</si>
  <si>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</si>
  <si>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</si>
  <si>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</si>
  <si>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</si>
  <si>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</si>
  <si>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</si>
  <si>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</si>
  <si>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</si>
  <si>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</si>
  <si>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</si>
  <si>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</si>
  <si>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</si>
  <si>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</si>
  <si>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</si>
  <si>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</si>
  <si>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</si>
  <si>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</si>
  <si>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</si>
  <si>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</si>
  <si>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</si>
  <si>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</si>
  <si>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</si>
  <si>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</si>
  <si>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</si>
  <si>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</si>
  <si>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</si>
  <si>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</si>
  <si>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</si>
  <si>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</si>
  <si>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</si>
  <si>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</si>
  <si>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</si>
  <si>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</si>
  <si>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</si>
  <si>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</si>
  <si>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</si>
  <si>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</si>
  <si>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</si>
  <si>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</si>
  <si>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</si>
  <si>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</si>
  <si>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</si>
  <si>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</si>
  <si>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</si>
  <si>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</si>
  <si>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</si>
  <si>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</si>
  <si>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</si>
  <si>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</si>
  <si>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</si>
  <si>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</si>
  <si>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</si>
  <si>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</si>
  <si>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</si>
  <si>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</si>
  <si>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</si>
  <si>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</si>
  <si>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</si>
  <si>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</si>
  <si>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</si>
  <si>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</si>
  <si>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</si>
  <si>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</si>
  <si>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</si>
  <si>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</si>
  <si>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</si>
  <si>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</si>
  <si>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</si>
  <si>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</si>
  <si>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</si>
  <si>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</si>
  <si>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</si>
  <si>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</si>
  <si>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</si>
  <si>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</si>
  <si>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</si>
  <si>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</si>
  <si>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</si>
  <si>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</si>
  <si>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</si>
  <si>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</si>
  <si>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</si>
  <si>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</si>
  <si>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</si>
  <si>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</si>
  <si>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</si>
  <si>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</si>
  <si>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</si>
  <si>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</si>
  <si>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</si>
  <si>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</si>
  <si>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</si>
  <si>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</si>
  <si>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</si>
  <si>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</si>
  <si>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</si>
  <si>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</si>
  <si>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</si>
  <si>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</si>
  <si>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</si>
  <si>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</si>
  <si>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</si>
  <si>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</si>
  <si>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</si>
  <si>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</si>
  <si>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</si>
  <si>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</si>
  <si>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</si>
  <si>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</si>
  <si>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</si>
  <si>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</si>
  <si>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</si>
  <si>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</si>
  <si>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</si>
  <si>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</si>
  <si>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</si>
  <si>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</si>
  <si>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</si>
  <si>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</si>
  <si>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</si>
  <si>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</si>
  <si>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</si>
  <si>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</si>
  <si>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</si>
  <si>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</si>
  <si>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</si>
  <si>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</si>
  <si>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</si>
  <si>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</si>
  <si>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</si>
  <si>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</si>
  <si>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</si>
  <si>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</si>
  <si>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</si>
  <si>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</si>
  <si>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</si>
  <si>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</si>
  <si>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</si>
  <si>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</si>
  <si>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</si>
  <si>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</si>
  <si>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</si>
  <si>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</si>
  <si>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</si>
  <si>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</si>
  <si>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</si>
  <si>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</si>
  <si>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</si>
  <si>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</si>
  <si>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</si>
  <si>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</si>
  <si>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</si>
  <si>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</si>
  <si>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</si>
  <si>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</si>
  <si>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</si>
  <si>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</si>
  <si>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</si>
  <si>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</si>
  <si>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</si>
  <si>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</si>
  <si>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</si>
  <si>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</si>
  <si>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</si>
  <si>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</si>
  <si>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</si>
  <si>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</si>
  <si>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</si>
  <si>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</si>
  <si>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</si>
  <si>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</si>
  <si>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</si>
  <si>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</si>
  <si>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</si>
  <si>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</si>
  <si>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</si>
  <si>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</si>
  <si>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</si>
  <si>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</si>
  <si>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</si>
  <si>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</si>
  <si>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</si>
  <si>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</si>
  <si>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</si>
  <si>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</si>
  <si>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</si>
  <si>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</si>
  <si>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</si>
  <si>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</si>
  <si>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</si>
  <si>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</si>
  <si>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</si>
  <si>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</si>
  <si>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</si>
  <si>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</si>
  <si>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</si>
  <si>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</si>
  <si>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</si>
  <si>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</si>
  <si>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</si>
  <si>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</si>
  <si>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</si>
  <si>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</si>
  <si>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</si>
  <si>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</si>
  <si>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</si>
  <si>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</si>
  <si>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</si>
  <si>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</si>
  <si>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</si>
  <si>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</si>
  <si>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</si>
  <si>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</si>
  <si>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</si>
  <si>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</si>
  <si>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</si>
  <si>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</si>
  <si>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</si>
  <si>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</si>
  <si>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</si>
  <si>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</si>
  <si>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</si>
  <si>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</si>
  <si>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</si>
  <si>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</si>
  <si>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</si>
  <si>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</si>
  <si>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</si>
  <si>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</si>
  <si>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</si>
  <si>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</si>
  <si>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</si>
  <si>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</si>
  <si>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</si>
  <si>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</si>
  <si>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</si>
  <si>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</si>
  <si>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</si>
  <si>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</si>
  <si>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</si>
  <si>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</si>
  <si>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</si>
  <si>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</si>
  <si>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</si>
  <si>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</si>
  <si>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</si>
  <si>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</si>
  <si>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</si>
  <si>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</si>
  <si>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</si>
  <si>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</si>
  <si>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</si>
  <si>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</si>
  <si>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</si>
  <si>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</si>
  <si>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</si>
  <si>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</si>
  <si>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</si>
  <si>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</si>
  <si>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</si>
  <si>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</si>
  <si>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</si>
  <si>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</si>
  <si>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</si>
  <si>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</si>
  <si>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</si>
  <si>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</si>
  <si>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</si>
  <si>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</si>
  <si>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</si>
  <si>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</si>
  <si>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</si>
  <si>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</si>
  <si>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</si>
  <si>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</si>
  <si>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</si>
  <si>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</si>
  <si>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</si>
  <si>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</si>
  <si>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</si>
  <si>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</si>
  <si>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</si>
  <si>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</si>
  <si>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</si>
  <si>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</si>
  <si>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</si>
  <si>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</si>
  <si>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</si>
  <si>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</si>
  <si>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</si>
  <si>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</si>
  <si>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</si>
  <si>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</si>
  <si>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</si>
  <si>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</si>
  <si>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</si>
  <si>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</si>
  <si>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</si>
  <si>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</si>
  <si>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</si>
  <si>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</si>
  <si>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</si>
  <si>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</si>
  <si>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</si>
  <si>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</si>
  <si>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</si>
  <si>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</si>
  <si>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</si>
  <si>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</si>
  <si>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</si>
  <si>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</si>
  <si>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</si>
  <si>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</si>
  <si>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</si>
  <si>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</si>
  <si>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</si>
  <si>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</si>
  <si>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</si>
  <si>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</si>
  <si>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</si>
  <si>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</si>
  <si>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</si>
  <si>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</si>
  <si>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</si>
  <si>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</si>
  <si>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</si>
  <si>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</si>
  <si>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</si>
  <si>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</si>
  <si>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</si>
  <si>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</si>
  <si>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</si>
  <si>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</si>
  <si>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</si>
  <si>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</si>
  <si>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</si>
  <si>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</si>
  <si>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</si>
  <si>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</si>
  <si>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</si>
  <si>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</si>
  <si>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</si>
  <si>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</si>
  <si>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</si>
  <si>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</si>
  <si>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</si>
  <si>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</si>
  <si>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</si>
  <si>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</si>
  <si>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</si>
  <si>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</si>
  <si>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</si>
  <si>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</si>
  <si>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</si>
  <si>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</si>
  <si>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</si>
  <si>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</si>
  <si>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</si>
  <si>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</si>
  <si>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</si>
  <si>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</si>
  <si>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</si>
  <si>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</si>
  <si>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</si>
  <si>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</si>
  <si>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</si>
  <si>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</si>
  <si>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</si>
  <si>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</si>
  <si>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</si>
  <si>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</si>
  <si>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</si>
  <si>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</si>
  <si>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</si>
  <si>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</si>
  <si>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</si>
  <si>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</si>
  <si>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</si>
  <si>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</si>
  <si>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</si>
  <si>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</si>
  <si>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</si>
  <si>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</si>
  <si>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</si>
  <si>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</si>
  <si>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</si>
  <si>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</si>
  <si>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</si>
  <si>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</si>
  <si>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</si>
  <si>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</si>
  <si>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</si>
  <si>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</si>
  <si>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</si>
  <si>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</si>
  <si>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</si>
  <si>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</si>
  <si>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</si>
  <si>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</si>
  <si>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</si>
  <si>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</si>
  <si>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</si>
  <si>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</si>
  <si>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</si>
  <si>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</si>
  <si>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</si>
  <si>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</si>
  <si>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</si>
  <si>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</si>
  <si>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</si>
  <si>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</si>
  <si>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</si>
  <si>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</si>
  <si>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</si>
  <si>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</si>
  <si>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</si>
  <si>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</si>
  <si>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</si>
  <si>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</si>
  <si>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</si>
  <si>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</si>
  <si>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</si>
  <si>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</si>
  <si>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</si>
  <si>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</si>
  <si>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</si>
  <si>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</si>
  <si>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</si>
  <si>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</si>
  <si>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</si>
  <si>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</si>
  <si>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</si>
  <si>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</si>
  <si>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</si>
  <si>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</si>
  <si>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</si>
  <si>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</si>
  <si>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</si>
  <si>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</si>
  <si>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</si>
  <si>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</si>
  <si>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</si>
  <si>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</si>
  <si>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</si>
  <si>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</si>
  <si>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</si>
  <si>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</si>
  <si>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</si>
  <si>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</si>
  <si>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</si>
  <si>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</si>
  <si>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</si>
  <si>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</si>
  <si>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</si>
  <si>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</si>
  <si>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</si>
  <si>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</si>
  <si>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</si>
  <si>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</si>
  <si>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</si>
  <si>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</si>
  <si>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</si>
  <si>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</si>
  <si>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</si>
  <si>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</si>
  <si>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</si>
  <si>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</si>
  <si>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</si>
  <si>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</si>
  <si>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</si>
  <si>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</si>
  <si>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</si>
  <si>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</si>
  <si>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</si>
  <si>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</si>
  <si>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</si>
  <si>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</si>
  <si>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</si>
  <si>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</si>
  <si>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</si>
  <si>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</si>
  <si>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</si>
  <si>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</si>
  <si>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</si>
  <si>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</si>
  <si>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</si>
  <si>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</si>
  <si>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</si>
  <si>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</si>
  <si>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</si>
  <si>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</si>
  <si>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</si>
  <si>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</si>
  <si>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</si>
  <si>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</si>
  <si>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</si>
  <si>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</si>
  <si>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</si>
  <si>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</si>
  <si>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</si>
  <si>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</si>
  <si>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</si>
  <si>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</si>
  <si>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</si>
  <si>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</si>
  <si>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</si>
  <si>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</si>
  <si>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</si>
  <si>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</si>
  <si>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</si>
  <si>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</si>
  <si>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</si>
  <si>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</si>
  <si>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</si>
  <si>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</si>
  <si>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</si>
  <si>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</si>
  <si>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</si>
  <si>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</si>
  <si>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</si>
  <si>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</si>
  <si>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</si>
  <si>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</si>
  <si>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</si>
  <si>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</si>
  <si>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</si>
  <si>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</si>
  <si>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</si>
  <si>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</si>
  <si>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</si>
  <si>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</si>
  <si>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</si>
  <si>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</si>
  <si>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</si>
  <si>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</si>
  <si>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</si>
  <si>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</si>
  <si>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</si>
  <si>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</si>
  <si>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</si>
  <si>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</si>
  <si>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</si>
  <si>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</si>
  <si>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</si>
  <si>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</si>
  <si>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</si>
  <si>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</si>
  <si>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</si>
  <si>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</si>
  <si>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</si>
  <si>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</si>
  <si>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</si>
  <si>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</si>
  <si>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</si>
  <si>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</si>
  <si>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</si>
  <si>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</si>
  <si>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</si>
  <si>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</si>
  <si>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</si>
  <si>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</si>
  <si>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</si>
  <si>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</si>
  <si>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</si>
  <si>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</si>
  <si>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</si>
  <si>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</si>
  <si>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</si>
  <si>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</si>
  <si>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</si>
  <si>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</si>
  <si>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</si>
  <si>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</si>
  <si>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</si>
  <si>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</si>
  <si>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</si>
  <si>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</si>
  <si>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</si>
  <si>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</si>
  <si>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</si>
  <si>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</si>
  <si>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</si>
  <si>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</si>
  <si>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</si>
  <si>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</si>
  <si>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</si>
  <si>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</si>
  <si>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</si>
  <si>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</si>
  <si>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</si>
  <si>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</si>
  <si>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</si>
  <si>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</si>
  <si>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</si>
  <si>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</si>
  <si>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</si>
  <si>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</si>
  <si>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</si>
  <si>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</si>
  <si>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</si>
  <si>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</si>
  <si>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</si>
  <si>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</si>
  <si>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</si>
  <si>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</si>
  <si>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</si>
  <si>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</si>
  <si>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</si>
  <si>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</si>
  <si>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</si>
  <si>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</si>
  <si>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</si>
  <si>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</si>
  <si>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</si>
  <si>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</si>
  <si>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</si>
  <si>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</si>
  <si>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</si>
  <si>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</si>
  <si>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</si>
  <si>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</si>
  <si>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</si>
  <si>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</si>
  <si>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</si>
  <si>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</si>
  <si>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</si>
  <si>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</si>
  <si>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</si>
  <si>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</si>
  <si>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</si>
  <si>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</si>
  <si>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</si>
  <si>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</si>
  <si>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</si>
  <si>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</si>
  <si>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</si>
  <si>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</si>
  <si>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</si>
  <si>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</si>
  <si>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</si>
  <si>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</si>
  <si>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</si>
  <si>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</si>
  <si>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</si>
  <si>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</si>
  <si>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</si>
  <si>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</si>
  <si>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</si>
  <si>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</si>
  <si>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</si>
  <si>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</si>
  <si>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</si>
  <si>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</si>
  <si>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</si>
  <si>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</si>
  <si>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</si>
  <si>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</si>
  <si>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</si>
  <si>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</si>
  <si>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</si>
  <si>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</si>
  <si>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</si>
  <si>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</si>
  <si>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</si>
  <si>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</si>
  <si>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</si>
  <si>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</si>
  <si>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</si>
  <si>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</si>
  <si>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</si>
  <si>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</si>
  <si>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</si>
  <si>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</si>
  <si>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</si>
  <si>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</si>
  <si>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</si>
  <si>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</si>
  <si>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</si>
  <si>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</si>
  <si>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</si>
  <si>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</si>
  <si>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</si>
  <si>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</si>
  <si>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</si>
  <si>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</si>
  <si>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</si>
  <si>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</si>
  <si>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</si>
  <si>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</si>
  <si>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</si>
  <si>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</si>
  <si>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</si>
  <si>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</si>
  <si>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</si>
  <si>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</si>
  <si>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</si>
  <si>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</si>
  <si>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</si>
  <si>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</si>
  <si>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</si>
  <si>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</si>
  <si>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</si>
  <si>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</si>
  <si>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</si>
  <si>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</si>
  <si>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</si>
  <si>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</si>
  <si>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</si>
  <si>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</si>
  <si>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</si>
  <si>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</si>
  <si>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</si>
  <si>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</si>
  <si>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</si>
  <si>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</si>
  <si>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</si>
  <si>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</si>
  <si>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</si>
  <si>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</si>
  <si>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</si>
  <si>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</si>
  <si>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</si>
  <si>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</si>
  <si>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</si>
  <si>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</si>
  <si>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</si>
  <si>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</si>
  <si>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</si>
  <si>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</si>
  <si>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</si>
  <si>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</si>
  <si>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</si>
  <si>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</si>
  <si>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</si>
  <si>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</si>
  <si>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</si>
  <si>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</si>
  <si>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</si>
  <si>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</si>
  <si>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</si>
  <si>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</si>
  <si>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</si>
  <si>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</si>
  <si>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</si>
  <si>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</si>
  <si>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</si>
  <si>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</si>
  <si>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</si>
  <si>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</si>
  <si>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</si>
  <si>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</si>
  <si>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</si>
  <si>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</si>
  <si>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</si>
  <si>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</si>
  <si>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</si>
  <si>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</si>
  <si>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</si>
  <si>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</si>
  <si>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</si>
  <si>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</si>
  <si>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</si>
  <si>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</si>
  <si>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</si>
  <si>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</si>
  <si>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</si>
  <si>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</si>
  <si>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</si>
  <si>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</si>
  <si>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</si>
  <si>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</si>
  <si>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</si>
  <si>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</si>
  <si>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</si>
  <si>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</si>
  <si>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</si>
  <si>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</si>
  <si>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</si>
  <si>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</si>
  <si>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</si>
  <si>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</si>
  <si>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</si>
  <si>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</si>
  <si>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</si>
  <si>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</si>
  <si>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</si>
  <si>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</si>
  <si>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</si>
  <si>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</si>
  <si>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</si>
  <si>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</si>
  <si>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</si>
  <si>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</si>
  <si>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</si>
  <si>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</si>
  <si>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</si>
  <si>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</si>
  <si>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</si>
  <si>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</si>
  <si>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</si>
  <si>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</si>
  <si>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</si>
  <si>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</si>
  <si>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</si>
  <si>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</si>
  <si>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</si>
  <si>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</si>
  <si>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</si>
  <si>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</si>
  <si>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</si>
  <si>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</si>
  <si>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</si>
  <si>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</si>
  <si>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</si>
  <si>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</si>
  <si>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</si>
  <si>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</si>
  <si>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</si>
  <si>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</si>
  <si>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</si>
  <si>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</si>
  <si>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</si>
  <si>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</si>
  <si>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</si>
  <si>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</si>
  <si>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</si>
  <si>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</si>
  <si>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</si>
  <si>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</si>
  <si>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</si>
  <si>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</si>
  <si>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</si>
  <si>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</si>
  <si>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</si>
  <si>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</si>
  <si>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</si>
  <si>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</si>
  <si>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</si>
  <si>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</si>
  <si>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</si>
  <si>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</si>
  <si>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</si>
  <si>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</si>
  <si>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</si>
  <si>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</si>
  <si>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</si>
  <si>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</si>
  <si>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</si>
  <si>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</si>
  <si>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</si>
  <si>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</si>
  <si>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</si>
  <si>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</si>
  <si>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</si>
  <si>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</si>
  <si>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</si>
  <si>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</si>
  <si>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</si>
  <si>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</si>
  <si>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</si>
  <si>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</si>
  <si>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</si>
  <si>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</si>
  <si>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</si>
  <si>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</si>
  <si>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</si>
  <si>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</si>
  <si>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</si>
  <si>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</si>
  <si>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</si>
  <si>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</si>
  <si>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</si>
  <si>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</si>
  <si>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</si>
  <si>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</si>
  <si>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</si>
  <si>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</si>
  <si>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</si>
  <si>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</si>
  <si>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</si>
  <si>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</si>
  <si>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</si>
  <si>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</si>
  <si>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</si>
  <si>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</si>
  <si>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</si>
  <si>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</si>
  <si>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</si>
  <si>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</si>
  <si>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</si>
  <si>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</si>
  <si>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</si>
  <si>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</si>
  <si>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</si>
  <si>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</si>
  <si>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</si>
  <si>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</si>
  <si>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</si>
  <si>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</si>
  <si>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</si>
  <si>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</si>
  <si>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</si>
  <si>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</si>
  <si>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</si>
  <si>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</si>
  <si>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</si>
  <si>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</si>
  <si>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</si>
  <si>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</si>
  <si>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</si>
  <si>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</si>
  <si>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</si>
  <si>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</si>
  <si>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</si>
  <si>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</si>
  <si>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</si>
  <si>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</si>
  <si>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</si>
  <si>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</si>
  <si>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</si>
  <si>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</si>
  <si>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</si>
  <si>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</si>
  <si>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</si>
  <si>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</si>
  <si>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</si>
  <si>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</si>
  <si>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</si>
  <si>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</si>
  <si>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</si>
  <si>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</si>
  <si>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</si>
  <si>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</si>
  <si>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</si>
  <si>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</si>
  <si>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</si>
  <si>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</si>
  <si>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</si>
  <si>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</si>
  <si>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</si>
  <si>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</si>
  <si>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</si>
  <si>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</si>
  <si>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</si>
  <si>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</si>
  <si>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</si>
  <si>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</si>
  <si>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</si>
  <si>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</si>
  <si>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</si>
  <si>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</si>
  <si>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</si>
  <si>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</si>
  <si>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</si>
  <si>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</si>
  <si>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</si>
  <si>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</si>
  <si>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</si>
  <si>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</si>
  <si>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</si>
  <si>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</si>
  <si>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</si>
  <si>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</si>
  <si>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</si>
  <si>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</si>
  <si>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</si>
  <si>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</si>
  <si>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</si>
  <si>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</si>
  <si>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</si>
  <si>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</si>
  <si>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</si>
  <si>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</si>
  <si>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</si>
  <si>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</si>
  <si>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</si>
  <si>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</si>
  <si>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</si>
  <si>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</si>
  <si>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</si>
  <si>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</si>
  <si>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</si>
  <si>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</si>
  <si>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</si>
  <si>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</si>
  <si>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</si>
  <si>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</si>
  <si>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</si>
  <si>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</si>
  <si>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</si>
  <si>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</si>
  <si>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</si>
  <si>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</si>
  <si>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</si>
  <si>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</si>
  <si>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</si>
  <si>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</si>
  <si>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</si>
  <si>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</si>
  <si>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</si>
  <si>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</si>
  <si>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</si>
  <si>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</si>
  <si>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</si>
  <si>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</si>
  <si>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</si>
  <si>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</si>
  <si>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</si>
  <si>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</si>
  <si>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</si>
  <si>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</si>
  <si>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</si>
  <si>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</si>
  <si>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</si>
  <si>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</si>
  <si>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</si>
  <si>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</si>
  <si>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</si>
  <si>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</si>
  <si>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</si>
  <si>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</si>
  <si>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</si>
  <si>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</si>
  <si>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</si>
  <si>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</si>
  <si>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</si>
  <si>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</si>
  <si>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</si>
  <si>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</si>
  <si>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</si>
  <si>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</si>
  <si>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</si>
  <si>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</si>
  <si>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</si>
  <si>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</si>
  <si>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</si>
  <si>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</si>
  <si>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</si>
  <si>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</si>
  <si>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</si>
  <si>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</si>
  <si>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</si>
  <si>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</si>
  <si>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</si>
  <si>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</si>
  <si>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</si>
  <si>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</si>
  <si>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</si>
  <si>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</si>
  <si>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</si>
  <si>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</si>
  <si>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</si>
  <si>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</si>
  <si>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</si>
  <si>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</si>
  <si>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</si>
  <si>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</si>
  <si>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</si>
  <si>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</si>
  <si>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</si>
  <si>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</si>
  <si>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</si>
  <si>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</si>
  <si>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</si>
  <si>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</si>
  <si>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</si>
  <si>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</si>
  <si>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</si>
  <si>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</si>
  <si>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</si>
  <si>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</si>
  <si>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</si>
  <si>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</si>
  <si>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</si>
  <si>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</si>
  <si>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</si>
  <si>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</si>
  <si>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</si>
  <si>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</si>
  <si>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</si>
  <si>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</si>
  <si>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</si>
  <si>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</si>
  <si>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</si>
  <si>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</si>
  <si>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</si>
  <si>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</si>
  <si>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</si>
  <si>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</si>
  <si>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</si>
  <si>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</si>
  <si>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</si>
  <si>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</si>
  <si>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</si>
  <si>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</si>
  <si>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</si>
  <si>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</si>
  <si>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</si>
  <si>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</si>
  <si>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</si>
  <si>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</si>
  <si>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</si>
  <si>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</si>
  <si>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</si>
  <si>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</si>
  <si>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</si>
  <si>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</si>
  <si>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</si>
  <si>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</si>
  <si>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</si>
  <si>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</si>
  <si>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</si>
  <si>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</si>
  <si>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</si>
  <si>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</si>
  <si>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</si>
  <si>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</si>
  <si>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</si>
  <si>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</si>
  <si>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</si>
  <si>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</si>
  <si>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</si>
  <si>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</si>
  <si>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</si>
  <si>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</si>
  <si>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</si>
  <si>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</si>
  <si>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</si>
  <si>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</si>
  <si>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</si>
  <si>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</si>
  <si>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</si>
  <si>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</si>
  <si>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</si>
  <si>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</si>
  <si>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</si>
  <si>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</si>
  <si>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</si>
  <si>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</si>
  <si>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</si>
  <si>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</si>
  <si>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</si>
  <si>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</si>
  <si>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</si>
  <si>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</si>
  <si>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</si>
  <si>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</si>
  <si>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</si>
  <si>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</si>
  <si>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</si>
  <si>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</si>
  <si>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</si>
  <si>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</si>
  <si>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</si>
  <si>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</si>
  <si>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</si>
  <si>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</si>
  <si>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</si>
  <si>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</si>
  <si>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</si>
  <si>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</si>
  <si>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</si>
  <si>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</si>
  <si>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</si>
  <si>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</si>
  <si>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</si>
  <si>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</si>
  <si>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</si>
  <si>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</si>
  <si>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</si>
  <si>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</si>
  <si>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</si>
  <si>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</si>
  <si>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</si>
  <si>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</si>
  <si>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</si>
  <si>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</si>
  <si>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</si>
  <si>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</si>
  <si>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</si>
  <si>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</si>
  <si>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</si>
  <si>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</si>
  <si>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</si>
  <si>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</si>
  <si>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</si>
  <si>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</si>
  <si>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</si>
  <si>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</si>
  <si>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</si>
  <si>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</si>
  <si>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</si>
  <si>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</si>
  <si>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</si>
  <si>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</si>
  <si>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</si>
  <si>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</si>
  <si>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</si>
  <si>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</si>
  <si>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</si>
  <si>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</si>
  <si>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</si>
  <si>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</si>
  <si>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</si>
  <si>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</si>
  <si>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</si>
  <si>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</si>
  <si>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</si>
  <si>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</si>
  <si>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</si>
  <si>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</si>
  <si>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</si>
  <si>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</si>
  <si>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</si>
  <si>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</si>
  <si>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</si>
  <si>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</si>
  <si>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</si>
  <si>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</si>
  <si>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</si>
  <si>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</si>
  <si>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</si>
  <si>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</si>
  <si>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</si>
  <si>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</si>
  <si>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</si>
  <si>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</si>
  <si>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</si>
  <si>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</si>
  <si>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</si>
  <si>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</si>
  <si>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</si>
  <si>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</si>
  <si>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</si>
  <si>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</si>
  <si>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</si>
  <si>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</si>
  <si>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</si>
  <si>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</si>
  <si>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</si>
  <si>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</si>
  <si>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</si>
  <si>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</si>
  <si>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</si>
  <si>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</si>
  <si>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</si>
  <si>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</si>
  <si>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</si>
  <si>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</si>
  <si>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</si>
  <si>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</si>
  <si>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</si>
  <si>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</si>
  <si>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</si>
  <si>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</si>
  <si>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</si>
  <si>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</si>
  <si>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</si>
  <si>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</si>
  <si>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</si>
  <si>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</si>
  <si>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</si>
  <si>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</si>
  <si>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</si>
  <si>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</si>
  <si>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</si>
  <si>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</si>
  <si>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</si>
  <si>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</si>
  <si>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</si>
  <si>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</si>
  <si>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</si>
  <si>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</si>
  <si>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</si>
  <si>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</si>
  <si>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</si>
  <si>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</si>
  <si>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</si>
  <si>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</si>
  <si>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</si>
  <si>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</si>
  <si>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</si>
  <si>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</si>
  <si>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</si>
  <si>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</si>
  <si>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</si>
  <si>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</si>
  <si>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</si>
  <si>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</si>
  <si>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</si>
  <si>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</si>
  <si>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</si>
  <si>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</si>
  <si>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</si>
  <si>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</si>
  <si>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</si>
  <si>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</si>
  <si>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</si>
  <si>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</si>
  <si>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</si>
  <si>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</si>
  <si>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</si>
  <si>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</si>
  <si>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</si>
  <si>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</si>
  <si>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</si>
  <si>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</si>
  <si>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</si>
  <si>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</si>
  <si>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</si>
  <si>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</si>
  <si>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</si>
  <si>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</si>
  <si>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</si>
  <si>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</si>
  <si>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</si>
  <si>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</si>
  <si>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</si>
  <si>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</si>
  <si>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</si>
  <si>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</si>
  <si>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</si>
  <si>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</si>
  <si>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</si>
  <si>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</si>
  <si>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</si>
  <si>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</si>
  <si>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</si>
  <si>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</si>
  <si>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</si>
  <si>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</si>
  <si>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</si>
  <si>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</si>
  <si>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</si>
  <si>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</si>
  <si>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</si>
  <si>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</si>
  <si>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</si>
  <si>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</si>
  <si>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</si>
  <si>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</si>
  <si>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</si>
  <si>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</si>
  <si>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</si>
  <si>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</si>
  <si>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</si>
  <si>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</si>
  <si>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</si>
  <si>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</si>
  <si>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</si>
  <si>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</si>
  <si>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</si>
  <si>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</si>
  <si>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</si>
  <si>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</si>
  <si>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</si>
  <si>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</si>
  <si>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</si>
  <si>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</si>
  <si>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</si>
  <si>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</si>
  <si>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</si>
  <si>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</si>
  <si>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</si>
  <si>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</si>
  <si>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</si>
  <si>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</si>
  <si>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</si>
  <si>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</si>
  <si>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</si>
  <si>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</si>
  <si>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</si>
  <si>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</si>
  <si>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</si>
  <si>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</si>
  <si>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</si>
  <si>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</si>
  <si>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</si>
  <si>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</si>
  <si>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</si>
  <si>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</si>
  <si>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</si>
  <si>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</si>
  <si>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</si>
  <si>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</si>
  <si>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</si>
  <si>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</si>
  <si>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</si>
  <si>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</si>
  <si>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</si>
  <si>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</si>
  <si>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</si>
  <si>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</si>
  <si>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</si>
  <si>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</si>
  <si>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</si>
  <si>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</si>
  <si>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</si>
  <si>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</si>
  <si>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</si>
  <si>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</si>
  <si>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</si>
  <si>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</si>
  <si>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</si>
  <si>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</si>
  <si>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</si>
  <si>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</si>
  <si>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</si>
  <si>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</si>
  <si>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</si>
  <si>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</si>
  <si>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</si>
  <si>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</si>
  <si>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</si>
  <si>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</si>
  <si>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</si>
  <si>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</si>
  <si>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</si>
  <si>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</si>
  <si>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</si>
  <si>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</si>
  <si>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</si>
  <si>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</si>
  <si>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</si>
  <si>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</si>
  <si>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</si>
  <si>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</si>
  <si>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</si>
  <si>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</si>
  <si>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</si>
  <si>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</si>
  <si>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</si>
  <si>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</si>
  <si>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</si>
  <si>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</si>
  <si>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</si>
  <si>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</si>
  <si>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</si>
  <si>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</si>
  <si>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</si>
  <si>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</si>
  <si>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</si>
  <si>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</si>
  <si>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</si>
  <si>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</si>
  <si>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</si>
  <si>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</si>
  <si>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</si>
  <si>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</si>
  <si>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</si>
  <si>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</si>
  <si>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</si>
  <si>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</si>
  <si>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</si>
  <si>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</si>
  <si>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</si>
  <si>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</si>
  <si>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</si>
  <si>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</si>
  <si>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</si>
  <si>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</si>
  <si>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</si>
  <si>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</si>
  <si>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</si>
  <si>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</si>
  <si>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</si>
  <si>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</si>
  <si>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</si>
  <si>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</si>
  <si>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</si>
  <si>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</si>
  <si>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</si>
  <si>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</si>
  <si>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</si>
  <si>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</si>
  <si>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</si>
  <si>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</si>
  <si>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</si>
  <si>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</si>
  <si>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</si>
  <si>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</si>
  <si>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</si>
  <si>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</si>
  <si>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</si>
  <si>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</si>
  <si>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</si>
  <si>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</si>
  <si>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</si>
  <si>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</si>
  <si>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</si>
  <si>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</si>
  <si>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</si>
  <si>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</si>
  <si>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</si>
  <si>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</si>
  <si>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</si>
  <si>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</si>
  <si>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</si>
  <si>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</si>
  <si>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</si>
  <si>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</si>
  <si>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</si>
  <si>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</si>
  <si>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</si>
  <si>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</si>
  <si>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</si>
  <si>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</si>
  <si>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</si>
  <si>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</si>
  <si>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</si>
  <si>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</si>
  <si>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</si>
  <si>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</si>
  <si>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</si>
  <si>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</si>
  <si>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</si>
  <si>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</si>
  <si>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</si>
  <si>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</si>
  <si>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</si>
  <si>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</si>
  <si>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</si>
  <si>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</si>
  <si>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</si>
  <si>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</si>
  <si>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</si>
  <si>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</si>
  <si>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</si>
  <si>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</si>
  <si>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</si>
  <si>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</si>
  <si>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</si>
  <si>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</si>
  <si>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</si>
  <si>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</si>
  <si>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</si>
  <si>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</si>
  <si>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</si>
  <si>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</si>
  <si>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</si>
  <si>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</si>
  <si>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</si>
  <si>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</si>
  <si>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</si>
  <si>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</si>
  <si>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</si>
  <si>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</si>
  <si>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</si>
  <si>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</si>
  <si>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</si>
  <si>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</si>
  <si>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</si>
  <si>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</si>
  <si>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</si>
  <si>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</si>
  <si>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</si>
  <si>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</si>
  <si>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</si>
  <si>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</si>
  <si>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</si>
  <si>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</si>
  <si>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</si>
  <si>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</si>
  <si>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</si>
  <si>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</si>
  <si>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</si>
  <si>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</si>
  <si>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</si>
  <si>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</si>
  <si>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</si>
  <si>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</si>
  <si>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</si>
  <si>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</si>
  <si>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</si>
  <si>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</si>
  <si>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</si>
  <si>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</si>
  <si>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</si>
  <si>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</si>
  <si>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</si>
  <si>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</si>
  <si>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</si>
  <si>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</si>
  <si>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</si>
  <si>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</si>
  <si>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</si>
  <si>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</si>
  <si>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</si>
  <si>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</si>
  <si>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</si>
  <si>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</si>
  <si>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</si>
  <si>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</si>
  <si>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</si>
  <si>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</si>
  <si>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</si>
  <si>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</si>
  <si>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</si>
  <si>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</si>
  <si>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</si>
  <si>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</si>
  <si>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</si>
  <si>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</si>
  <si>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</si>
  <si>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</si>
  <si>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</si>
  <si>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</si>
  <si>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</si>
  <si>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</si>
  <si>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</si>
  <si>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</si>
  <si>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</si>
  <si>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</si>
  <si>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</si>
  <si>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</si>
  <si>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</si>
  <si>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</si>
  <si>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</si>
  <si>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</si>
  <si>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</si>
  <si>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</si>
  <si>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</si>
  <si>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</si>
  <si>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</si>
  <si>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</si>
  <si>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</si>
  <si>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</si>
  <si>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</si>
  <si>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</si>
  <si>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</si>
  <si>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</si>
  <si>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</si>
  <si>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</si>
  <si>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</si>
  <si>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</si>
  <si>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</si>
  <si>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</si>
  <si>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</si>
  <si>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</si>
  <si>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</si>
  <si>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</si>
  <si>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</si>
  <si>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</si>
  <si>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</si>
  <si>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</si>
  <si>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</si>
  <si>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</si>
  <si>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</si>
  <si>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</si>
  <si>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</si>
  <si>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</si>
  <si>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</si>
  <si>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</si>
  <si>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</si>
  <si>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</si>
  <si>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</si>
  <si>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</si>
  <si>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</si>
  <si>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</si>
  <si>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</si>
  <si>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</si>
  <si>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</si>
  <si>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</si>
  <si>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</si>
  <si>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</si>
  <si>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</si>
  <si>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</si>
  <si>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</si>
  <si>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</si>
  <si>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</si>
  <si>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</si>
  <si>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</si>
  <si>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</si>
  <si>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</si>
  <si>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</si>
  <si>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</si>
  <si>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</si>
  <si>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</si>
  <si>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</si>
  <si>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</si>
  <si>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</si>
  <si>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</si>
  <si>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</si>
  <si>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</si>
  <si>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</si>
  <si>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</si>
  <si>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</si>
  <si>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</si>
  <si>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</si>
  <si>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</si>
  <si>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</si>
  <si>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</si>
  <si>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</si>
  <si>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</si>
  <si>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</si>
  <si>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</si>
  <si>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</si>
  <si>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</si>
  <si>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</si>
  <si>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</si>
  <si>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</si>
  <si>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</si>
  <si>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</si>
  <si>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</si>
  <si>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</si>
  <si>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</si>
  <si>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</si>
  <si>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</si>
  <si>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</si>
  <si>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</si>
  <si>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</si>
  <si>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</si>
  <si>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</si>
  <si>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</si>
  <si>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</si>
  <si>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</si>
  <si>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</si>
  <si>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</si>
  <si>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</si>
  <si>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</si>
  <si>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</si>
  <si>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</si>
  <si>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</si>
  <si>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</si>
  <si>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</si>
  <si>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</si>
  <si>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</si>
  <si>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</si>
  <si>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</si>
  <si>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</si>
  <si>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</si>
  <si>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</si>
  <si>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</si>
  <si>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</si>
  <si>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</si>
  <si>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</si>
  <si>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</si>
  <si>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</si>
  <si>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</si>
  <si>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</si>
  <si>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</si>
  <si>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</si>
  <si>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</si>
  <si>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</si>
  <si>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</si>
  <si>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</si>
  <si>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</si>
  <si>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</si>
  <si>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</si>
  <si>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</si>
  <si>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</si>
  <si>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</si>
  <si>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</si>
  <si>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</si>
  <si>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</si>
  <si>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</si>
  <si>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</si>
  <si>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</si>
  <si>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</si>
  <si>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</si>
  <si>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</si>
  <si>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</si>
  <si>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</si>
  <si>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</si>
  <si>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</si>
  <si>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</si>
  <si>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</si>
  <si>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</si>
  <si>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</si>
  <si>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</si>
  <si>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</si>
  <si>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</si>
  <si>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</si>
  <si>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</si>
  <si>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</si>
  <si>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</si>
  <si>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</si>
  <si>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</si>
  <si>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</si>
  <si>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</si>
  <si>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</si>
  <si>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</si>
  <si>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</si>
  <si>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</si>
  <si>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</si>
  <si>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</si>
  <si>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</si>
  <si>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</si>
  <si>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</si>
  <si>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</si>
  <si>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</si>
  <si>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</si>
  <si>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</si>
  <si>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</si>
  <si>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</si>
  <si>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</si>
  <si>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</si>
  <si>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</si>
  <si>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</si>
  <si>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</si>
  <si>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</si>
  <si>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</si>
  <si>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</si>
  <si>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</si>
  <si>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</si>
  <si>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</si>
  <si>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</si>
  <si>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</si>
  <si>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</si>
  <si>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</si>
  <si>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</si>
  <si>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</si>
  <si>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</si>
  <si>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</si>
  <si>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</si>
  <si>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</si>
  <si>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</si>
  <si>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</si>
  <si>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</si>
  <si>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</si>
  <si>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</si>
  <si>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</si>
  <si>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</si>
  <si>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</si>
  <si>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</si>
  <si>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</si>
  <si>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</si>
  <si>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</si>
  <si>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</si>
  <si>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</si>
  <si>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</si>
  <si>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</si>
  <si>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</si>
  <si>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</si>
  <si>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</si>
  <si>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</si>
  <si>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</si>
  <si>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</si>
  <si>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</si>
  <si>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</si>
  <si>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</si>
  <si>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</si>
  <si>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</si>
  <si>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</si>
  <si>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</si>
  <si>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</si>
  <si>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</si>
  <si>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</si>
  <si>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</si>
  <si>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</si>
  <si>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</si>
  <si>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</si>
  <si>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</si>
  <si>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</si>
  <si>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</si>
  <si>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</si>
  <si>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</si>
  <si>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</si>
  <si>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</si>
  <si>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</si>
  <si>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</si>
  <si>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</si>
  <si>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</si>
  <si>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</si>
  <si>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</si>
  <si>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</si>
  <si>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</si>
  <si>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</si>
  <si>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</si>
  <si>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</si>
  <si>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</si>
  <si>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</si>
  <si>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</si>
  <si>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</si>
  <si>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</si>
  <si>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</si>
  <si>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</si>
  <si>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</si>
  <si>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</si>
  <si>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</si>
  <si>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</si>
  <si>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</si>
  <si>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</si>
  <si>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</si>
  <si>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</si>
  <si>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</si>
  <si>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</si>
  <si>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</si>
  <si>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</si>
  <si>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</si>
  <si>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</si>
  <si>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</si>
  <si>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</si>
  <si>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</si>
  <si>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</si>
  <si>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</si>
  <si>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</si>
  <si>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</si>
  <si>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</si>
  <si>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</si>
  <si>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</si>
  <si>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</si>
  <si>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</si>
  <si>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</si>
  <si>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</si>
  <si>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</si>
  <si>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</si>
  <si>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</si>
  <si>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</si>
  <si>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</si>
  <si>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</si>
  <si>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</si>
  <si>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</si>
  <si>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</si>
  <si>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</si>
  <si>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</si>
  <si>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</si>
  <si>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</si>
  <si>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</si>
  <si>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</si>
  <si>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</si>
  <si>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</si>
  <si>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</si>
  <si>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</si>
  <si>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</si>
  <si>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</si>
  <si>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</si>
  <si>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</si>
  <si>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</si>
  <si>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</si>
  <si>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</si>
  <si>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</si>
  <si>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</si>
  <si>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</si>
  <si>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</si>
  <si>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</si>
  <si>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</si>
  <si>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</si>
  <si>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</si>
  <si>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</si>
  <si>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</si>
  <si>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</si>
  <si>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</si>
  <si>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</si>
  <si>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</si>
  <si>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</si>
  <si>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</si>
  <si>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</si>
  <si>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</si>
  <si>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</si>
  <si>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</si>
  <si>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</si>
  <si>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</si>
  <si>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</si>
  <si>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</si>
  <si>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</si>
  <si>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</si>
  <si>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</si>
  <si>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</si>
  <si>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</si>
  <si>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</si>
  <si>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</si>
  <si>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</si>
  <si>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</si>
  <si>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</si>
  <si>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</si>
  <si>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</si>
  <si>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</si>
  <si>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</si>
  <si>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</si>
  <si>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</si>
  <si>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</si>
  <si>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</si>
  <si>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</si>
  <si>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</si>
  <si>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</si>
  <si>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</si>
  <si>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</si>
  <si>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</si>
  <si>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</si>
  <si>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</si>
  <si>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</si>
  <si>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</si>
  <si>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</si>
  <si>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</si>
  <si>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</si>
  <si>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</si>
  <si>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</si>
  <si>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</si>
  <si>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</si>
  <si>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</si>
  <si>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</si>
  <si>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</si>
  <si>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</si>
  <si>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</si>
  <si>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</si>
  <si>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</si>
  <si>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</si>
  <si>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</si>
  <si>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</si>
  <si>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</si>
  <si>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</si>
  <si>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</si>
  <si>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</si>
  <si>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</si>
  <si>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</si>
  <si>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</si>
  <si>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</si>
  <si>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</si>
  <si>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</si>
  <si>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</si>
  <si>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</si>
  <si>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</si>
  <si>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</si>
  <si>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</si>
  <si>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</si>
  <si>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</si>
  <si>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</si>
  <si>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</si>
  <si>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</si>
  <si>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</si>
  <si>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</si>
  <si>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</si>
  <si>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</si>
  <si>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</si>
  <si>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</si>
  <si>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</si>
  <si>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</si>
  <si>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</si>
  <si>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</si>
  <si>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</si>
  <si>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</si>
  <si>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</si>
  <si>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</si>
  <si>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</si>
  <si>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</si>
  <si>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</si>
  <si>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</si>
  <si>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</si>
  <si>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</si>
  <si>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</si>
  <si>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</si>
  <si>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</si>
  <si>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</si>
  <si>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</si>
  <si>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</si>
  <si>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</si>
  <si>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</si>
  <si>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</si>
  <si>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</si>
  <si>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</si>
  <si>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</si>
  <si>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</si>
  <si>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</si>
  <si>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</si>
  <si>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</si>
  <si>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</si>
  <si>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</si>
  <si>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</si>
  <si>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</si>
  <si>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</si>
  <si>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</si>
  <si>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</si>
  <si>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</si>
  <si>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</si>
  <si>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</si>
  <si>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</si>
  <si>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</si>
  <si>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</si>
  <si>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</si>
  <si>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</si>
  <si>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</si>
  <si>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</si>
  <si>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</si>
  <si>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</si>
  <si>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</si>
  <si>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</si>
  <si>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</si>
  <si>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</si>
  <si>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</si>
  <si>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</si>
  <si>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</si>
  <si>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</si>
  <si>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</si>
  <si>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</si>
  <si>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</si>
  <si>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</si>
  <si>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</si>
  <si>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</si>
  <si>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</si>
  <si>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</si>
  <si>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</si>
  <si>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</si>
  <si>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</si>
  <si>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</si>
  <si>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</si>
  <si>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</si>
  <si>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</si>
  <si>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</si>
  <si>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</si>
  <si>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</si>
  <si>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</si>
  <si>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</si>
  <si>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</si>
  <si>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</si>
  <si>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</si>
  <si>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</si>
  <si>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</si>
  <si>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</si>
  <si>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</si>
  <si>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</si>
  <si>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</si>
  <si>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</si>
  <si>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</si>
  <si>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</si>
  <si>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</si>
  <si>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</si>
  <si>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</si>
  <si>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</si>
  <si>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</si>
  <si>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</si>
  <si>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</si>
  <si>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</si>
  <si>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</si>
  <si>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</si>
  <si>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</si>
  <si>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</si>
  <si>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</si>
  <si>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</si>
  <si>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</si>
  <si>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</si>
  <si>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</si>
  <si>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</si>
  <si>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</si>
  <si>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</si>
  <si>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</si>
  <si>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</si>
  <si>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</si>
  <si>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</si>
  <si>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</si>
  <si>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</si>
  <si>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</si>
  <si>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</si>
  <si>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</si>
  <si>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</si>
  <si>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</si>
  <si>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</si>
  <si>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</si>
  <si>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</si>
  <si>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</si>
  <si>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</si>
  <si>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</si>
  <si>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</si>
  <si>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</si>
  <si>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</si>
  <si>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</si>
  <si>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</si>
  <si>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</si>
  <si>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</si>
  <si>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</si>
  <si>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</si>
  <si>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</si>
  <si>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</si>
  <si>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</si>
  <si>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</si>
  <si>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</si>
  <si>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</si>
  <si>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</si>
  <si>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</si>
  <si>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</si>
  <si>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</si>
  <si>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</si>
  <si>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</si>
  <si>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</si>
  <si>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</si>
  <si>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</si>
  <si>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</si>
  <si>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</si>
  <si>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</si>
  <si>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</si>
  <si>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</si>
  <si>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</si>
  <si>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</si>
  <si>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</si>
  <si>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</si>
  <si>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</si>
  <si>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</si>
  <si>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</si>
  <si>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</si>
  <si>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</si>
  <si>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</si>
  <si>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</si>
  <si>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</si>
  <si>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</si>
  <si>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</si>
  <si>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</si>
  <si>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</si>
  <si>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</si>
  <si>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</si>
  <si>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</si>
  <si>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</si>
  <si>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</si>
  <si>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</si>
  <si>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</si>
  <si>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</si>
  <si>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</si>
  <si>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</si>
  <si>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</si>
  <si>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</si>
  <si>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</si>
  <si>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</si>
  <si>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</si>
  <si>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</si>
  <si>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</si>
  <si>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</si>
  <si>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</si>
  <si>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</si>
  <si>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</si>
  <si>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</si>
  <si>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</si>
  <si>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</si>
  <si>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</si>
  <si>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</si>
  <si>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</si>
  <si>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</si>
  <si>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</si>
  <si>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</si>
  <si>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</si>
  <si>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</si>
  <si>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</si>
  <si>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</si>
  <si>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</si>
  <si>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</si>
  <si>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</si>
  <si>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</si>
  <si>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</si>
  <si>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</si>
  <si>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</si>
  <si>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</si>
  <si>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</si>
  <si>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</si>
  <si>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</si>
  <si>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</si>
  <si>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</si>
  <si>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</si>
  <si>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</si>
  <si>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</si>
  <si>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</si>
  <si>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</si>
  <si>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</si>
  <si>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</si>
  <si>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</si>
  <si>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</si>
  <si>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</si>
  <si>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</si>
  <si>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</si>
  <si>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</si>
  <si>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</si>
  <si>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</si>
  <si>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</si>
  <si>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</si>
  <si>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</si>
  <si>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</si>
  <si>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</si>
  <si>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</si>
  <si>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</si>
  <si>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</si>
  <si>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</si>
  <si>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</si>
  <si>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</si>
  <si>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</si>
  <si>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</si>
  <si>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</si>
  <si>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</si>
  <si>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</si>
  <si>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</si>
  <si>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</si>
  <si>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</si>
  <si>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</si>
  <si>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</si>
  <si>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</si>
  <si>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</si>
  <si>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</si>
  <si>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</si>
  <si>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</si>
  <si>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</si>
  <si>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</si>
  <si>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</si>
  <si>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</si>
  <si>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</si>
  <si>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</si>
  <si>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</si>
  <si>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</si>
  <si>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</si>
  <si>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</si>
  <si>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</si>
  <si>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</si>
  <si>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</si>
  <si>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</si>
  <si>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</si>
  <si>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</si>
  <si>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</si>
  <si>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</si>
  <si>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</si>
  <si>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</si>
  <si>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</si>
  <si>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</si>
  <si>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</si>
  <si>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</si>
  <si>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</si>
  <si>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</si>
  <si>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</si>
  <si>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</si>
  <si>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</si>
  <si>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</si>
  <si>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</si>
  <si>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</si>
  <si>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</si>
  <si>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</si>
  <si>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</si>
  <si>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</si>
  <si>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</si>
  <si>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</si>
  <si>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</si>
  <si>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</si>
  <si>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</si>
  <si>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</si>
  <si>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</si>
  <si>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</si>
  <si>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</si>
  <si>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</si>
  <si>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</si>
  <si>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</si>
  <si>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</si>
  <si>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</si>
  <si>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</si>
  <si>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</si>
  <si>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</si>
  <si>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</si>
  <si>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</si>
  <si>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</si>
  <si>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</si>
  <si>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</si>
  <si>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</si>
  <si>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</si>
  <si>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</si>
  <si>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</si>
  <si>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</si>
  <si>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</si>
  <si>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</si>
  <si>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</si>
  <si>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</si>
  <si>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</si>
  <si>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</si>
  <si>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</si>
  <si>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</si>
  <si>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</si>
  <si>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</si>
  <si>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</si>
  <si>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</si>
  <si>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</si>
  <si>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</si>
  <si>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</si>
  <si>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</si>
  <si>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</si>
  <si>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</si>
  <si>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</si>
  <si>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</si>
  <si>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</si>
  <si>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</si>
  <si>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</si>
  <si>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</si>
  <si>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</si>
  <si>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</si>
  <si>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</si>
  <si>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</si>
  <si>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</si>
  <si>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</si>
  <si>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</si>
  <si>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</si>
  <si>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</si>
  <si>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</si>
  <si>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</si>
  <si>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</si>
  <si>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</si>
  <si>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</si>
  <si>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</si>
  <si>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</si>
  <si>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</si>
  <si>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</si>
  <si>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</si>
  <si>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</si>
  <si>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</si>
  <si>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</si>
  <si>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</si>
  <si>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</si>
  <si>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</si>
  <si>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</si>
  <si>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</si>
  <si>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</si>
  <si>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</si>
  <si>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</si>
  <si>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</si>
  <si>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</si>
  <si>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</si>
  <si>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</si>
  <si>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</si>
  <si>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</si>
  <si>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</si>
  <si>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</si>
  <si>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</si>
  <si>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</si>
  <si>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</si>
  <si>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</si>
  <si>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</si>
  <si>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</si>
  <si>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</si>
  <si>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</si>
  <si>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</si>
  <si>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</si>
  <si>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</si>
  <si>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</si>
  <si>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</si>
  <si>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</si>
  <si>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</si>
  <si>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</si>
  <si>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</si>
  <si>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</si>
  <si>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</si>
  <si>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</si>
  <si>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</si>
  <si>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</si>
  <si>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</si>
  <si>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</si>
  <si>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</si>
  <si>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</si>
  <si>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</si>
  <si>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</si>
  <si>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</si>
  <si>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</si>
  <si>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</si>
  <si>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</si>
  <si>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</si>
  <si>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</si>
  <si>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</si>
  <si>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</si>
  <si>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</si>
  <si>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</si>
  <si>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</si>
  <si>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</si>
  <si>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</si>
  <si>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</si>
  <si>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</si>
  <si>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</si>
  <si>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</si>
  <si>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</si>
  <si>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</si>
  <si>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</si>
  <si>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</si>
  <si>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</si>
  <si>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</si>
  <si>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</si>
  <si>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</si>
  <si>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</si>
  <si>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</si>
  <si>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</si>
  <si>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</si>
  <si>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</si>
  <si>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</si>
  <si>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</si>
  <si>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</si>
  <si>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</si>
  <si>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</si>
  <si>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</si>
  <si>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</si>
  <si>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</si>
  <si>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</si>
  <si>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</si>
  <si>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</si>
  <si>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</si>
  <si>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</si>
  <si>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</si>
  <si>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</si>
  <si>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</si>
  <si>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</si>
  <si>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</si>
  <si>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</si>
  <si>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</si>
  <si>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</si>
  <si>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</si>
  <si>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</si>
  <si>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</si>
  <si>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</si>
  <si>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</si>
  <si>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</si>
  <si>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</si>
  <si>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</si>
  <si>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</si>
  <si>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</si>
  <si>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</si>
  <si>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</si>
  <si>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</si>
  <si>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</si>
  <si>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</si>
  <si>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</si>
  <si>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</si>
  <si>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</si>
  <si>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</si>
  <si>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</si>
  <si>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</si>
  <si>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</si>
  <si>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</si>
  <si>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</si>
  <si>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</si>
  <si>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</si>
  <si>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</si>
  <si>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</si>
  <si>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</si>
  <si>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</si>
  <si>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</si>
  <si>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</si>
  <si>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</si>
  <si>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</si>
  <si>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</si>
  <si>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</si>
  <si>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</si>
  <si>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</si>
  <si>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</si>
  <si>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</si>
  <si>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</si>
  <si>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</si>
  <si>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</si>
  <si>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</si>
  <si>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</si>
  <si>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</si>
  <si>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</si>
  <si>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</si>
  <si>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</si>
  <si>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</si>
  <si>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</si>
  <si>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</si>
  <si>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</si>
  <si>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</si>
  <si>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</si>
  <si>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</si>
  <si>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</si>
  <si>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</si>
  <si>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</si>
  <si>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</si>
  <si>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</si>
  <si>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</si>
  <si>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</si>
  <si>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</si>
  <si>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</si>
  <si>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</si>
  <si>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</si>
  <si>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</si>
  <si>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</si>
  <si>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</si>
  <si>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</si>
  <si>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</si>
  <si>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</si>
  <si>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</si>
  <si>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</si>
  <si>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</si>
  <si>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</si>
  <si>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</si>
  <si>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</si>
  <si>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</si>
  <si>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</si>
  <si>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</si>
  <si>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</si>
  <si>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</si>
  <si>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</si>
  <si>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</si>
  <si>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</si>
  <si>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</si>
  <si>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</si>
  <si>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</si>
  <si>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</si>
  <si>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</si>
  <si>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</si>
  <si>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</si>
  <si>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</si>
  <si>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</si>
  <si>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</si>
  <si>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</si>
  <si>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</si>
  <si>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</si>
  <si>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</si>
  <si>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</si>
  <si>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</si>
  <si>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</si>
  <si>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</si>
  <si>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</si>
  <si>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</si>
  <si>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</si>
  <si>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</si>
  <si>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</si>
  <si>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</si>
  <si>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</si>
  <si>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</si>
  <si>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</si>
  <si>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</si>
  <si>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</si>
  <si>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</si>
  <si>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</si>
  <si>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</si>
  <si>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</si>
  <si>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</si>
  <si>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</si>
  <si>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</si>
  <si>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</si>
  <si>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</si>
  <si>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</si>
  <si>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</si>
  <si>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</si>
  <si>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</si>
  <si>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</si>
  <si>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</si>
  <si>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</si>
  <si>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</si>
  <si>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</si>
  <si>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</si>
  <si>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</si>
  <si>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</si>
  <si>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</si>
  <si>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</si>
  <si>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</si>
  <si>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</si>
  <si>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</si>
  <si>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</si>
  <si>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</si>
  <si>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</si>
  <si>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</si>
  <si>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</si>
  <si>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</si>
  <si>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</si>
  <si>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</si>
  <si>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</si>
  <si>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</si>
  <si>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</si>
  <si>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</si>
  <si>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</si>
  <si>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</si>
  <si>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</si>
  <si>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</si>
  <si>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</si>
  <si>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</si>
  <si>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</si>
  <si>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</si>
  <si>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</si>
  <si>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</si>
  <si>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</si>
  <si>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</si>
  <si>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</si>
  <si>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</si>
  <si>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</si>
  <si>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</si>
  <si>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</si>
  <si>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</si>
  <si>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</si>
  <si>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</si>
  <si>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</si>
  <si>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</si>
  <si>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</si>
  <si>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</si>
  <si>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</si>
  <si>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</si>
  <si>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</si>
  <si>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</si>
  <si>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</si>
  <si>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</si>
  <si>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</si>
  <si>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</si>
  <si>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</si>
  <si>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</si>
  <si>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</si>
  <si>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</si>
  <si>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</si>
  <si>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</si>
  <si>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</si>
  <si>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</si>
  <si>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</si>
  <si>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</si>
  <si>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</si>
  <si>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</si>
  <si>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</si>
  <si>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</si>
  <si>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</si>
  <si>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</si>
  <si>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</si>
  <si>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</si>
  <si>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</si>
  <si>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</si>
  <si>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</si>
  <si>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</si>
  <si>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</si>
  <si>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</si>
  <si>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</si>
  <si>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</si>
  <si>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</si>
  <si>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</si>
  <si>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</si>
  <si>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</si>
  <si>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</si>
  <si>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</si>
  <si>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</si>
  <si>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</si>
  <si>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</si>
  <si>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</si>
  <si>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</si>
  <si>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</si>
  <si>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</si>
  <si>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</si>
  <si>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</si>
  <si>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</si>
  <si>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</si>
  <si>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</si>
  <si>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</si>
  <si>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</si>
  <si>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</si>
  <si>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</si>
  <si>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</si>
  <si>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</si>
  <si>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</si>
  <si>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</si>
  <si>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</si>
  <si>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</si>
  <si>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</si>
  <si>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</si>
  <si>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</si>
  <si>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</si>
  <si>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</si>
  <si>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</si>
  <si>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</si>
  <si>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</si>
  <si>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</si>
  <si>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</si>
  <si>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</si>
  <si>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</si>
  <si>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</si>
  <si>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</si>
  <si>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</si>
  <si>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</si>
  <si>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</si>
  <si>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</si>
  <si>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</si>
  <si>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</si>
  <si>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</si>
  <si>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</si>
  <si>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</si>
  <si>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</si>
  <si>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</si>
  <si>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</si>
  <si>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</si>
  <si>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</si>
  <si>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</si>
  <si>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</si>
  <si>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</si>
  <si>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</si>
  <si>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</si>
  <si>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</si>
  <si>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</si>
  <si>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</si>
  <si>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</si>
  <si>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</si>
  <si>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</si>
  <si>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</si>
  <si>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</si>
  <si>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</si>
  <si>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</si>
  <si>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</si>
  <si>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</si>
  <si>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</si>
  <si>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</si>
  <si>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</si>
  <si>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</si>
  <si>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</si>
  <si>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</si>
  <si>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</si>
  <si>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</si>
  <si>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</si>
  <si>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</si>
  <si>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</si>
  <si>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</si>
  <si>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</si>
  <si>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</si>
  <si>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</si>
  <si>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</si>
  <si>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</si>
  <si>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</si>
  <si>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</si>
  <si>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</si>
  <si>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</si>
  <si>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</si>
  <si>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</si>
  <si>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</si>
  <si>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</si>
  <si>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</si>
  <si>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</si>
  <si>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</si>
  <si>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</si>
  <si>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</si>
  <si>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</si>
  <si>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</si>
  <si>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</si>
  <si>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</si>
  <si>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</si>
  <si>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</si>
  <si>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</si>
  <si>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</si>
  <si>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</si>
  <si>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</si>
  <si>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</si>
  <si>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</si>
  <si>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</si>
  <si>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</si>
  <si>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</si>
  <si>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</si>
  <si>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</si>
  <si>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</si>
  <si>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</si>
  <si>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</si>
  <si>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</si>
  <si>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</si>
  <si>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</si>
  <si>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</si>
  <si>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</si>
  <si>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</si>
  <si>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</si>
  <si>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</si>
  <si>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</si>
  <si>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</si>
  <si>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</si>
  <si>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</si>
  <si>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</si>
  <si>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</si>
  <si>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</si>
  <si>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</si>
  <si>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</si>
  <si>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</si>
  <si>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</si>
  <si>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</si>
  <si>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</si>
  <si>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</si>
  <si>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</si>
  <si>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</si>
  <si>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</si>
  <si>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</si>
  <si>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</si>
  <si>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</si>
  <si>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</si>
  <si>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</si>
  <si>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</si>
  <si>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</si>
  <si>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</si>
  <si>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</si>
  <si>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</si>
  <si>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</si>
  <si>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</si>
  <si>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</si>
  <si>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</si>
  <si>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</si>
  <si>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</si>
  <si>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</si>
  <si>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</si>
  <si>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</si>
  <si>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</si>
  <si>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</si>
  <si>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</si>
  <si>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</si>
  <si>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</si>
  <si>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</si>
  <si>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</si>
  <si>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</si>
  <si>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</si>
  <si>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</si>
  <si>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</si>
  <si>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</si>
  <si>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</si>
  <si>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</si>
  <si>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</si>
  <si>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</si>
  <si>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</si>
  <si>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</si>
  <si>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</si>
  <si>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</si>
  <si>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</si>
  <si>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</si>
  <si>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</si>
  <si>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</si>
  <si>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</si>
  <si>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</si>
  <si>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</si>
  <si>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</si>
  <si>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</si>
  <si>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</si>
  <si>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</si>
  <si>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</si>
  <si>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</si>
  <si>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</si>
  <si>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</si>
  <si>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</si>
  <si>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</si>
  <si>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</si>
  <si>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</si>
  <si>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</si>
  <si>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</si>
  <si>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</si>
  <si>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</si>
  <si>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</si>
  <si>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</si>
  <si>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</si>
  <si>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</si>
  <si>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</si>
  <si>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</si>
  <si>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</si>
  <si>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</si>
  <si>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</si>
  <si>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</si>
  <si>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</si>
  <si>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</si>
  <si>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</si>
  <si>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</si>
  <si>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</si>
  <si>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</si>
  <si>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</si>
  <si>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</si>
  <si>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</si>
  <si>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</si>
  <si>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</si>
  <si>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</si>
  <si>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</si>
  <si>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</si>
  <si>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</si>
  <si>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</si>
  <si>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</si>
  <si>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</si>
  <si>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</si>
  <si>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</si>
  <si>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</si>
  <si>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</si>
  <si>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</si>
  <si>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</si>
  <si>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</si>
  <si>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</si>
  <si>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</si>
  <si>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</si>
  <si>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</si>
  <si>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</si>
  <si>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</si>
  <si>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</si>
  <si>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</si>
  <si>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</si>
  <si>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</si>
  <si>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</si>
  <si>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</si>
  <si>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</si>
  <si>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</si>
  <si>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</si>
  <si>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</si>
  <si>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</si>
  <si>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</si>
  <si>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</si>
  <si>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</si>
  <si>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</si>
  <si>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</si>
  <si>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</si>
  <si>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</si>
  <si>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</si>
  <si>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</si>
  <si>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</si>
  <si>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</si>
  <si>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</si>
  <si>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</si>
  <si>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</si>
  <si>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</si>
  <si>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</si>
  <si>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</si>
  <si>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</si>
  <si>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</si>
  <si>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</si>
  <si>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</si>
  <si>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</si>
  <si>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</si>
  <si>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</si>
  <si>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</si>
  <si>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</si>
  <si>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</si>
  <si>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</si>
  <si>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</si>
  <si>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</si>
  <si>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</si>
  <si>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</si>
  <si>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</si>
  <si>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</si>
  <si>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</si>
  <si>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</si>
  <si>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</si>
  <si>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</si>
  <si>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</si>
  <si>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</si>
  <si>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</si>
  <si>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</si>
  <si>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</si>
  <si>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</si>
  <si>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</si>
  <si>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</si>
  <si>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</si>
  <si>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</si>
  <si>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</si>
  <si>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</si>
  <si>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</si>
  <si>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</si>
  <si>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</si>
  <si>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</si>
  <si>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</si>
  <si>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</si>
  <si>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</si>
  <si>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</si>
  <si>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</si>
  <si>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</si>
  <si>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</si>
  <si>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</si>
  <si>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</si>
  <si>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</si>
  <si>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</si>
  <si>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</si>
  <si>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</si>
  <si>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</si>
  <si>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</si>
  <si>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</si>
  <si>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</si>
  <si>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</si>
  <si>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</si>
  <si>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</si>
  <si>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</si>
  <si>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</si>
  <si>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</si>
  <si>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</si>
  <si>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</si>
  <si>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</si>
  <si>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</si>
  <si>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</si>
  <si>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</si>
  <si>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</si>
  <si>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</si>
  <si>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</si>
  <si>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</si>
  <si>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</si>
  <si>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</si>
  <si>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</si>
  <si>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</si>
  <si>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</si>
  <si>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</si>
  <si>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</si>
  <si>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</si>
  <si>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</si>
  <si>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</si>
  <si>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</si>
  <si>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</si>
  <si>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</si>
  <si>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</si>
  <si>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</si>
  <si>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</si>
  <si>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</si>
  <si>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</si>
  <si>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</si>
  <si>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</si>
  <si>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</si>
  <si>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</si>
  <si>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</si>
  <si>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</si>
  <si>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</si>
  <si>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</si>
  <si>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</si>
  <si>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</si>
  <si>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</si>
  <si>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</si>
  <si>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</si>
  <si>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</si>
  <si>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</si>
  <si>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</si>
  <si>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</si>
  <si>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</si>
  <si>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</si>
  <si>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</si>
  <si>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</si>
  <si>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</si>
  <si>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</si>
  <si>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</si>
  <si>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</si>
  <si>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</si>
  <si>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</si>
  <si>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</si>
  <si>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</si>
  <si>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</si>
  <si>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</si>
  <si>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</si>
  <si>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</si>
  <si>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</si>
  <si>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</si>
  <si>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</si>
  <si>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</si>
  <si>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</si>
  <si>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</si>
  <si>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</si>
  <si>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</si>
  <si>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</si>
  <si>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</si>
  <si>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</si>
  <si>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</si>
  <si>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</si>
  <si>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</si>
  <si>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</si>
  <si>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</si>
  <si>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</si>
  <si>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</si>
  <si>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</si>
  <si>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</si>
  <si>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</si>
  <si>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</si>
  <si>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</si>
  <si>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</si>
  <si>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</si>
  <si>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</si>
  <si>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</si>
  <si>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</si>
  <si>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</si>
  <si>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</si>
  <si>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</si>
  <si>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</si>
  <si>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</si>
  <si>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</si>
  <si>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</si>
  <si>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</si>
  <si>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</si>
  <si>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</si>
  <si>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</si>
  <si>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</si>
  <si>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</si>
  <si>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</si>
  <si>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</si>
  <si>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</si>
  <si>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</si>
  <si>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</si>
  <si>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</si>
  <si>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</si>
  <si>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</si>
  <si>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</si>
  <si>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</si>
  <si>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</si>
  <si>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</si>
  <si>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</si>
  <si>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</si>
  <si>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</si>
  <si>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</si>
  <si>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</si>
  <si>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</si>
  <si>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</si>
  <si>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</si>
  <si>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</si>
  <si>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</si>
  <si>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</si>
  <si>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</si>
  <si>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</si>
  <si>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</si>
  <si>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</si>
  <si>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</si>
  <si>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</si>
  <si>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</si>
  <si>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</si>
  <si>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</si>
  <si>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</si>
  <si>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</si>
  <si>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</si>
  <si>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</si>
  <si>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</si>
  <si>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</si>
  <si>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</si>
  <si>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</si>
  <si>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</si>
  <si>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</si>
  <si>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</si>
  <si>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</si>
  <si>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</si>
  <si>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</si>
  <si>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</si>
  <si>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</si>
  <si>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</si>
  <si>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</si>
  <si>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</si>
  <si>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</si>
  <si>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</si>
  <si>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</si>
  <si>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</si>
  <si>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</si>
  <si>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</si>
  <si>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</si>
  <si>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</si>
  <si>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</si>
  <si>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</si>
  <si>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</si>
  <si>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</si>
  <si>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</si>
  <si>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</si>
  <si>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</si>
  <si>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</si>
  <si>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</si>
  <si>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</si>
  <si>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</si>
  <si>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</si>
  <si>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</si>
  <si>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</si>
  <si>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</si>
  <si>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</si>
  <si>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</si>
  <si>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</si>
  <si>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</si>
  <si>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</si>
  <si>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</si>
  <si>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</si>
  <si>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</si>
  <si>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</si>
  <si>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</si>
  <si>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</si>
  <si>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</si>
  <si>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</si>
  <si>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</si>
  <si>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</si>
  <si>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</si>
  <si>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</si>
  <si>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</si>
  <si>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</si>
  <si>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</si>
  <si>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</si>
  <si>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</si>
  <si>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</si>
  <si>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</si>
  <si>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</si>
  <si>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</si>
  <si>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</si>
  <si>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</si>
  <si>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</si>
  <si>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</si>
  <si>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</si>
  <si>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</si>
  <si>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</si>
  <si>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</si>
  <si>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</si>
  <si>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</si>
  <si>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</si>
  <si>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</si>
  <si>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</si>
  <si>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</si>
  <si>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</si>
  <si>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</si>
  <si>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</si>
  <si>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</si>
  <si>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</si>
  <si>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</si>
  <si>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</si>
  <si>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</si>
  <si>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</si>
  <si>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</si>
  <si>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</si>
  <si>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</si>
  <si>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</si>
  <si>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</si>
  <si>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</si>
  <si>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</si>
  <si>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</si>
  <si>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</si>
  <si>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</si>
  <si>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</si>
  <si>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</si>
  <si>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</si>
  <si>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</si>
  <si>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</si>
  <si>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</si>
  <si>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</si>
  <si>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</si>
  <si>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</si>
  <si>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</si>
  <si>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</si>
  <si>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</si>
  <si>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</si>
  <si>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</si>
  <si>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</si>
  <si>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</si>
  <si>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</si>
  <si>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</si>
  <si>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</si>
  <si>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</si>
  <si>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</si>
  <si>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</si>
  <si>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</si>
  <si>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</si>
  <si>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</si>
  <si>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</si>
  <si>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</si>
  <si>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</si>
  <si>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</si>
  <si>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</si>
  <si>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</si>
  <si>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</si>
  <si>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</si>
  <si>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</si>
  <si>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</si>
  <si>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</si>
  <si>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</si>
  <si>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</si>
  <si>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</si>
  <si>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</si>
  <si>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</si>
  <si>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</si>
  <si>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</si>
  <si>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</si>
  <si>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</si>
  <si>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</si>
  <si>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</si>
  <si>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</si>
  <si>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</si>
  <si>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</si>
  <si>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</si>
  <si>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</si>
  <si>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</si>
  <si>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</si>
  <si>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</si>
  <si>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</si>
  <si>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</si>
  <si>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</si>
  <si>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</si>
  <si>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</si>
  <si>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</si>
  <si>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</si>
  <si>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</si>
  <si>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</si>
  <si>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</si>
  <si>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</si>
  <si>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</si>
  <si>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</si>
  <si>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</si>
  <si>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</si>
  <si>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</si>
  <si>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</si>
  <si>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</si>
  <si>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</si>
  <si>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</si>
  <si>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</si>
  <si>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</si>
  <si>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</si>
  <si>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</si>
  <si>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</si>
  <si>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</si>
  <si>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</si>
  <si>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</si>
  <si>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</si>
  <si>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</si>
  <si>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</si>
  <si>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</si>
  <si>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</si>
  <si>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</si>
  <si>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</si>
  <si>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</si>
  <si>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</si>
  <si>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</si>
  <si>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</si>
  <si>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</si>
  <si>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</si>
  <si>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</si>
  <si>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</si>
  <si>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</si>
  <si>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</si>
  <si>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</si>
  <si>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</si>
  <si>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</si>
  <si>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</si>
  <si>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</si>
  <si>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</si>
  <si>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</si>
  <si>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</si>
  <si>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</si>
  <si>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</si>
  <si>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</si>
  <si>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</si>
  <si>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</si>
  <si>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</si>
  <si>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</si>
  <si>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</si>
  <si>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</si>
  <si>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</si>
  <si>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</si>
  <si>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</si>
  <si>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</si>
  <si>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</si>
  <si>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</si>
  <si>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</si>
  <si>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</si>
  <si>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</si>
  <si>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</si>
  <si>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</si>
  <si>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</si>
  <si>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</si>
  <si>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</si>
  <si>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</si>
  <si>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</si>
  <si>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</si>
  <si>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</si>
  <si>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</si>
  <si>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</si>
  <si>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</si>
  <si>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</si>
  <si>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</si>
  <si>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</si>
  <si>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</si>
  <si>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</si>
  <si>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</si>
  <si>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</si>
  <si>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</si>
  <si>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</si>
  <si>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</si>
  <si>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</si>
  <si>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</si>
  <si>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</si>
  <si>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</si>
  <si>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</si>
  <si>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</si>
  <si>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</si>
  <si>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</si>
  <si>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</si>
  <si>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</si>
  <si>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</si>
  <si>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</si>
  <si>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</si>
  <si>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</si>
  <si>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</si>
  <si>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</si>
  <si>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</si>
  <si>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</si>
  <si>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</si>
  <si>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</si>
  <si>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</si>
  <si>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</si>
  <si>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</si>
  <si>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</si>
  <si>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</si>
  <si>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</si>
  <si>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</si>
  <si>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</si>
  <si>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</si>
  <si>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</si>
  <si>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</si>
  <si>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</si>
  <si>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</si>
  <si>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</si>
  <si>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</si>
  <si>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</si>
  <si>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</si>
  <si>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</si>
  <si>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</si>
  <si>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</si>
  <si>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</si>
  <si>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</si>
  <si>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</si>
  <si>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</si>
  <si>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</si>
  <si>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</si>
  <si>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</si>
  <si>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</si>
  <si>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</si>
  <si>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</si>
  <si>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</si>
  <si>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</si>
  <si>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</si>
  <si>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</si>
  <si>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</si>
  <si>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</si>
  <si>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</si>
  <si>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</si>
  <si>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</si>
  <si>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</si>
  <si>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</si>
  <si>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</si>
  <si>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</si>
  <si>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</si>
  <si>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</si>
  <si>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</si>
  <si>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</si>
  <si>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</si>
  <si>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</si>
  <si>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</si>
  <si>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</si>
  <si>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</si>
  <si>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</si>
  <si>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</si>
  <si>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</si>
  <si>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</si>
  <si>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</si>
  <si>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</si>
  <si>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</si>
  <si>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</si>
  <si>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</si>
  <si>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</si>
  <si>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</si>
  <si>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</si>
  <si>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</si>
  <si>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</si>
  <si>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</si>
  <si>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</si>
  <si>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</si>
  <si>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</si>
  <si>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</si>
  <si>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</si>
  <si>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</si>
  <si>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</si>
  <si>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</si>
  <si>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</si>
  <si>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</si>
  <si>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</si>
  <si>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</si>
  <si>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</si>
  <si>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</si>
  <si>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</si>
  <si>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</si>
  <si>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</si>
  <si>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</si>
  <si>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</si>
  <si>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</si>
  <si>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</si>
  <si>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</si>
  <si>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</si>
  <si>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</si>
  <si>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</si>
  <si>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</si>
  <si>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</si>
  <si>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</si>
  <si>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</si>
  <si>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</si>
  <si>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</si>
  <si>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</si>
  <si>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</si>
  <si>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</si>
  <si>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</si>
  <si>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</si>
  <si>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</si>
  <si>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</si>
  <si>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</si>
  <si>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</si>
  <si>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</si>
  <si>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</si>
  <si>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</si>
  <si>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</si>
  <si>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</si>
  <si>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</si>
  <si>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</si>
  <si>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</si>
  <si>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</si>
  <si>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</si>
  <si>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</si>
  <si>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</si>
  <si>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</si>
  <si>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</si>
  <si>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</si>
  <si>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</si>
  <si>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</si>
  <si>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</si>
  <si>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</si>
  <si>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</si>
  <si>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</si>
  <si>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</si>
  <si>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</si>
  <si>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</si>
  <si>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</si>
  <si>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</si>
  <si>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</si>
  <si>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</si>
  <si>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</si>
  <si>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</si>
  <si>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</si>
  <si>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</si>
  <si>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</si>
  <si>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</si>
  <si>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</si>
  <si>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</si>
  <si>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</si>
  <si>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</si>
  <si>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</si>
  <si>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</si>
  <si>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</si>
  <si>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</si>
  <si>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</si>
  <si>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</si>
  <si>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</si>
  <si>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</si>
  <si>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</si>
  <si>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</si>
  <si>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</si>
  <si>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</si>
  <si>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</si>
  <si>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</si>
  <si>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</si>
  <si>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</si>
  <si>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</si>
  <si>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</si>
  <si>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</si>
  <si>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</si>
  <si>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</si>
  <si>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</si>
  <si>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</si>
  <si>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</si>
  <si>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</si>
  <si>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</si>
  <si>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</si>
  <si>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</si>
  <si>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</si>
  <si>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</si>
  <si>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</si>
  <si>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</si>
  <si>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</si>
  <si>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</si>
  <si>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</si>
  <si>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</si>
  <si>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</si>
  <si>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</si>
  <si>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</si>
  <si>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</si>
  <si>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</si>
  <si>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</si>
  <si>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</si>
  <si>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</si>
  <si>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</si>
  <si>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</si>
  <si>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</si>
  <si>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</si>
  <si>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</si>
  <si>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</si>
  <si>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</si>
  <si>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</si>
  <si>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</si>
  <si>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</si>
  <si>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</si>
  <si>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</si>
  <si>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</si>
  <si>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</si>
  <si>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</si>
  <si>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</si>
  <si>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</si>
  <si>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</si>
  <si>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</si>
  <si>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</si>
  <si>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</si>
  <si>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</si>
  <si>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</si>
  <si>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</si>
  <si>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</si>
  <si>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</si>
  <si>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</si>
  <si>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</si>
  <si>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</si>
  <si>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</si>
  <si>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</si>
  <si>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</si>
  <si>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</si>
  <si>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</si>
  <si>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</si>
  <si>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</si>
  <si>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</si>
  <si>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</si>
  <si>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</si>
  <si>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</si>
  <si>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</si>
  <si>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</si>
  <si>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</si>
  <si>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</si>
  <si>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</si>
  <si>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</si>
  <si>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</si>
  <si>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</si>
  <si>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</si>
  <si>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</si>
  <si>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</si>
  <si>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</si>
  <si>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</si>
  <si>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</si>
  <si>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</si>
  <si>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</si>
  <si>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</si>
  <si>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</si>
  <si>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</si>
  <si>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</si>
  <si>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</si>
  <si>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</si>
  <si>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</si>
  <si>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</si>
  <si>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</si>
  <si>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</si>
  <si>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</si>
  <si>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</si>
  <si>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</si>
  <si>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</si>
  <si>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</si>
  <si>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</si>
  <si>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</si>
  <si>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</si>
  <si>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</si>
  <si>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</si>
  <si>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</si>
  <si>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</si>
  <si>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</si>
  <si>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</si>
  <si>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</si>
  <si>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</si>
  <si>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</si>
  <si>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</si>
  <si>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</si>
  <si>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</si>
  <si>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</si>
  <si>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</si>
  <si>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</si>
  <si>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</si>
  <si>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</si>
  <si>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</si>
  <si>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</si>
  <si>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</si>
  <si>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</si>
  <si>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</si>
  <si>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</si>
  <si>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</si>
  <si>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</si>
  <si>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</si>
  <si>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</si>
  <si>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</si>
  <si>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</si>
  <si>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</si>
  <si>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</si>
  <si>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</si>
  <si>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</si>
  <si>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</si>
  <si>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</si>
  <si>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</si>
  <si>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</si>
  <si>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</si>
  <si>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</si>
  <si>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</si>
  <si>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</si>
  <si>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</si>
  <si>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</si>
  <si>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</si>
  <si>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</si>
  <si>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</si>
  <si>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</si>
  <si>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</si>
  <si>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</si>
  <si>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</si>
  <si>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</si>
  <si>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</si>
  <si>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</si>
  <si>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</si>
  <si>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</si>
  <si>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</si>
  <si>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</si>
  <si>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</si>
  <si>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</si>
  <si>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</si>
  <si>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</si>
  <si>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</si>
  <si>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</si>
  <si>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</si>
  <si>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</si>
  <si>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</si>
  <si>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</si>
  <si>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</si>
  <si>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</si>
  <si>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</si>
  <si>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</si>
  <si>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</si>
  <si>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</si>
  <si>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</si>
  <si>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</si>
  <si>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</si>
  <si>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</si>
  <si>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</si>
  <si>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</si>
  <si>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</si>
  <si>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</si>
  <si>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</si>
  <si>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</si>
  <si>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</si>
  <si>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</si>
  <si>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</si>
  <si>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</si>
  <si>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</si>
  <si>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</si>
  <si>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</si>
  <si>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</si>
  <si>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</si>
  <si>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</si>
  <si>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</si>
  <si>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</si>
  <si>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</si>
  <si>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</si>
  <si>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</si>
  <si>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</si>
  <si>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</si>
  <si>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</si>
  <si>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</si>
  <si>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</si>
  <si>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</si>
  <si>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</si>
  <si>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</si>
  <si>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</si>
  <si>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</si>
  <si>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</si>
  <si>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</si>
  <si>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</si>
  <si>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</si>
  <si>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</si>
  <si>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</si>
  <si>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</si>
  <si>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</si>
  <si>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</si>
  <si>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</si>
  <si>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</si>
  <si>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</si>
  <si>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</si>
  <si>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</si>
  <si>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</si>
  <si>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</si>
  <si>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</si>
  <si>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</si>
  <si>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</si>
  <si>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</si>
  <si>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</si>
  <si>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</si>
  <si>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</si>
  <si>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</si>
  <si>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</si>
  <si>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</si>
  <si>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</si>
  <si>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</si>
  <si>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</si>
  <si>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</si>
  <si>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</si>
  <si>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</si>
  <si>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</si>
  <si>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</si>
  <si>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</si>
  <si>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</si>
  <si>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</si>
  <si>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</si>
  <si>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</si>
  <si>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</si>
  <si>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</si>
  <si>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</si>
  <si>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</si>
  <si>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</si>
  <si>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</si>
  <si>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</si>
  <si>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</si>
  <si>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</si>
  <si>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</si>
  <si>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</si>
  <si>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</si>
  <si>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</si>
  <si>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</si>
  <si>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</si>
  <si>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</si>
  <si>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</si>
  <si>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</si>
  <si>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</si>
  <si>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</si>
  <si>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</si>
  <si>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</si>
  <si>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</si>
  <si>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</si>
  <si>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</si>
  <si>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</si>
  <si>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</si>
  <si>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</si>
  <si>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</si>
  <si>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</si>
  <si>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</si>
  <si>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</si>
  <si>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</si>
  <si>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</si>
  <si>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</si>
  <si>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</si>
  <si>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</si>
  <si>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</si>
  <si>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</si>
  <si>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</si>
  <si>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</si>
  <si>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</si>
  <si>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</si>
  <si>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</si>
  <si>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</si>
  <si>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</si>
  <si>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</si>
  <si>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</si>
  <si>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</si>
  <si>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</si>
  <si>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</si>
  <si>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</si>
  <si>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</si>
  <si>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</si>
  <si>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</si>
  <si>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</si>
  <si>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</si>
  <si>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</si>
  <si>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</si>
  <si>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</si>
  <si>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</si>
  <si>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</si>
  <si>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</si>
  <si>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</si>
  <si>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</si>
  <si>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</si>
  <si>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</si>
  <si>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</si>
  <si>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</si>
  <si>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</si>
  <si>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</si>
  <si>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</si>
  <si>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</si>
  <si>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</si>
  <si>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</si>
  <si>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</si>
  <si>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</si>
  <si>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</si>
  <si>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</si>
  <si>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</si>
  <si>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</si>
  <si>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</si>
  <si>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</si>
  <si>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</si>
  <si>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</si>
  <si>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</si>
  <si>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</si>
  <si>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</si>
  <si>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</si>
  <si>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</si>
  <si>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</si>
  <si>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</si>
  <si>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</si>
  <si>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</si>
  <si>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</si>
  <si>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</si>
  <si>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</si>
  <si>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</si>
  <si>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</si>
  <si>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</si>
  <si>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</si>
  <si>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</si>
  <si>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</si>
  <si>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</si>
  <si>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</si>
  <si>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</si>
  <si>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</si>
  <si>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</si>
  <si>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</si>
  <si>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</si>
  <si>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</si>
  <si>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</si>
  <si>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</si>
  <si>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</si>
  <si>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</si>
  <si>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</si>
  <si>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</si>
  <si>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</si>
  <si>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</si>
  <si>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</si>
  <si>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</si>
  <si>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</si>
  <si>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</si>
  <si>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</si>
  <si>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</si>
  <si>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</si>
  <si>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</si>
  <si>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</si>
  <si>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</si>
  <si>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</si>
  <si>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</si>
  <si>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</si>
  <si>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</si>
  <si>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</si>
  <si>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</si>
  <si>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</si>
  <si>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</si>
  <si>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</si>
  <si>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</si>
  <si>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</si>
  <si>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</si>
  <si>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</si>
  <si>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</si>
  <si>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</si>
  <si>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</si>
  <si>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</si>
  <si>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</si>
  <si>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</si>
  <si>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</si>
  <si>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</si>
  <si>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</si>
  <si>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</si>
  <si>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</si>
  <si>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</si>
  <si>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</si>
  <si>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</si>
  <si>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</si>
  <si>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</si>
  <si>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</si>
  <si>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</si>
  <si>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</si>
  <si>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</si>
  <si>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</si>
  <si>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</si>
  <si>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</si>
  <si>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</si>
  <si>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</si>
  <si>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</si>
  <si>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</si>
  <si>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</si>
  <si>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</si>
  <si>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</si>
  <si>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</si>
  <si>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</si>
  <si>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</si>
  <si>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</si>
  <si>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</si>
  <si>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</si>
  <si>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</si>
  <si>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</si>
  <si>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</si>
  <si>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</si>
  <si>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</si>
  <si>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</si>
  <si>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</si>
  <si>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</si>
  <si>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</si>
  <si>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</si>
  <si>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</si>
  <si>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</si>
  <si>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</si>
  <si>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</si>
  <si>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</si>
  <si>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</si>
  <si>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</si>
  <si>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</si>
  <si>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</si>
  <si>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</si>
  <si>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</si>
  <si>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</si>
  <si>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</si>
  <si>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</si>
  <si>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</si>
  <si>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</si>
  <si>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</si>
  <si>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</si>
  <si>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</si>
  <si>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</si>
  <si>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</si>
  <si>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</si>
  <si>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</si>
  <si>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</si>
  <si>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</si>
  <si>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</si>
  <si>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</si>
  <si>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</si>
  <si>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</si>
  <si>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</si>
  <si>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</si>
  <si>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</si>
  <si>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</si>
  <si>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</si>
  <si>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</si>
  <si>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</si>
  <si>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</si>
  <si>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</si>
  <si>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</si>
  <si>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</si>
  <si>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</si>
  <si>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</si>
  <si>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</si>
  <si>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</si>
  <si>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</si>
  <si>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</si>
  <si>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</si>
  <si>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</si>
  <si>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</si>
  <si>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</si>
  <si>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</si>
  <si>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</si>
  <si>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</si>
  <si>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</si>
  <si>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</si>
  <si>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</si>
  <si>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</si>
  <si>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</si>
  <si>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</si>
  <si>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</si>
  <si>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</si>
  <si>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</si>
  <si>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</si>
  <si>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</si>
  <si>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</si>
  <si>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</si>
  <si>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</si>
  <si>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</si>
  <si>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</si>
  <si>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</si>
  <si>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</si>
  <si>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</si>
  <si>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</si>
  <si>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</si>
  <si>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</si>
  <si>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</si>
  <si>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</si>
  <si>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</si>
  <si>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</si>
  <si>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</si>
  <si>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</si>
  <si>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</si>
  <si>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</si>
  <si>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</si>
  <si>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</si>
  <si>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</si>
  <si>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</si>
  <si>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</si>
  <si>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</si>
  <si>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</si>
  <si>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</si>
  <si>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</si>
  <si>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</si>
  <si>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</si>
  <si>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</si>
  <si>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</si>
  <si>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</si>
  <si>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</si>
  <si>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</si>
  <si>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</si>
  <si>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</si>
  <si>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</si>
  <si>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</si>
  <si>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</si>
  <si>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</si>
  <si>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</si>
  <si>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</si>
  <si>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</si>
  <si>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</si>
  <si>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</si>
  <si>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</si>
  <si>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</si>
  <si>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</si>
  <si>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</si>
  <si>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</si>
  <si>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</si>
  <si>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</si>
  <si>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</si>
  <si>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</si>
  <si>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</si>
  <si>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</si>
  <si>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</si>
  <si>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</si>
  <si>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</si>
  <si>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</si>
  <si>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</si>
  <si>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</si>
  <si>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</si>
  <si>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</si>
  <si>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</si>
  <si>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</si>
  <si>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</si>
  <si>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</si>
  <si>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</si>
  <si>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</si>
  <si>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</si>
  <si>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</si>
  <si>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</si>
  <si>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</si>
  <si>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</si>
  <si>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</si>
  <si>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</si>
  <si>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</si>
  <si>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</si>
  <si>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</si>
  <si>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</si>
  <si>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</si>
  <si>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</si>
  <si>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</si>
  <si>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</si>
  <si>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</si>
  <si>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</si>
  <si>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</si>
  <si>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</si>
  <si>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</si>
  <si>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</si>
  <si>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</si>
  <si>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</si>
  <si>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</si>
  <si>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</si>
  <si>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</si>
  <si>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</si>
  <si>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</si>
  <si>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</si>
  <si>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</si>
  <si>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</si>
  <si>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</si>
  <si>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</si>
  <si>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</si>
  <si>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</si>
  <si>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</si>
  <si>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</si>
  <si>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</si>
  <si>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</si>
  <si>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</si>
  <si>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</si>
  <si>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</si>
  <si>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</si>
  <si>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</si>
  <si>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</si>
  <si>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</si>
  <si>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</si>
  <si>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</si>
  <si>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</si>
  <si>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</si>
  <si>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</si>
  <si>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</si>
  <si>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</si>
  <si>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</si>
  <si>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</si>
  <si>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</si>
  <si>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</si>
  <si>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</si>
  <si>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</si>
  <si>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</si>
  <si>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</si>
  <si>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</si>
  <si>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</si>
  <si>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</si>
  <si>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</si>
  <si>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</si>
  <si>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</si>
  <si>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</si>
  <si>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</si>
  <si>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</si>
  <si>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</si>
  <si>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</si>
  <si>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</si>
  <si>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</si>
  <si>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</si>
  <si>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</si>
  <si>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</si>
  <si>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</si>
  <si>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</si>
  <si>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</si>
  <si>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</si>
  <si>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</si>
  <si>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</si>
  <si>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</si>
  <si>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</si>
  <si>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</si>
  <si>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</si>
  <si>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</si>
  <si>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</si>
  <si>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</si>
  <si>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</si>
  <si>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</si>
  <si>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</si>
  <si>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</si>
  <si>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</si>
  <si>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</si>
  <si>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</si>
  <si>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</si>
  <si>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</si>
  <si>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</si>
  <si>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</si>
  <si>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</si>
  <si>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</si>
  <si>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</si>
  <si>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</si>
  <si>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</si>
  <si>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</si>
  <si>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</si>
  <si>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</si>
  <si>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</si>
  <si>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</si>
  <si>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</si>
  <si>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</si>
  <si>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</si>
  <si>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</si>
  <si>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</si>
  <si>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</si>
  <si>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</si>
  <si>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</si>
  <si>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</si>
  <si>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</si>
  <si>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</si>
  <si>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</si>
  <si>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</si>
  <si>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</si>
  <si>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</si>
  <si>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</si>
  <si>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</si>
  <si>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</si>
  <si>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</si>
  <si>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</si>
  <si>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</si>
  <si>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</si>
  <si>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</si>
  <si>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</si>
  <si>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</si>
  <si>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</si>
  <si>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</si>
  <si>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</si>
  <si>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</si>
  <si>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</si>
  <si>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</si>
  <si>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</si>
  <si>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</si>
  <si>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</si>
  <si>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</si>
  <si>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</si>
  <si>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</si>
  <si>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</si>
  <si>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</si>
  <si>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</si>
  <si>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</si>
  <si>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</si>
  <si>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</si>
  <si>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</si>
  <si>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</si>
  <si>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</si>
  <si>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</si>
  <si>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</si>
  <si>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</si>
  <si>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</si>
  <si>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</si>
  <si>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</si>
  <si>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</si>
  <si>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</si>
  <si>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</si>
  <si>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</si>
  <si>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</si>
  <si>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</si>
  <si>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</si>
  <si>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</si>
  <si>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</si>
  <si>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</si>
  <si>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</si>
  <si>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</si>
  <si>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</si>
  <si>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</si>
  <si>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</si>
  <si>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</si>
  <si>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</si>
  <si>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</si>
  <si>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</si>
  <si>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</si>
  <si>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</si>
  <si>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</si>
  <si>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</si>
  <si>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</si>
  <si>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</si>
  <si>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</si>
  <si>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</si>
  <si>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</si>
  <si>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</si>
  <si>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</si>
  <si>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</si>
  <si>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</si>
  <si>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</si>
  <si>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</si>
  <si>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</si>
  <si>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</si>
  <si>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</si>
  <si>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</si>
  <si>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</si>
  <si>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</si>
  <si>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</si>
  <si>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</si>
  <si>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</si>
  <si>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</si>
  <si>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</si>
  <si>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</si>
  <si>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</si>
  <si>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</si>
  <si>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</si>
  <si>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</si>
  <si>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</si>
  <si>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</si>
  <si>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</si>
  <si>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</si>
  <si>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</si>
  <si>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</si>
  <si>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</si>
  <si>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</si>
  <si>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</si>
  <si>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</si>
  <si>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</si>
  <si>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</si>
  <si>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</si>
  <si>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</si>
  <si>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</si>
  <si>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</si>
  <si>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</si>
  <si>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</si>
  <si>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</si>
  <si>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</si>
  <si>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</si>
  <si>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</si>
  <si>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</si>
  <si>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</si>
  <si>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</si>
  <si>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</si>
  <si>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</si>
  <si>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</si>
  <si>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</si>
  <si>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</si>
  <si>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</si>
  <si>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</si>
  <si>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</si>
  <si>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</si>
  <si>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</si>
  <si>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</si>
  <si>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</si>
  <si>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</si>
  <si>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</si>
  <si>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</si>
  <si>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</si>
  <si>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</si>
  <si>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</si>
  <si>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</si>
  <si>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</si>
  <si>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</si>
  <si>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</si>
  <si>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</si>
  <si>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</si>
  <si>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</si>
  <si>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</si>
  <si>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</si>
  <si>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</si>
  <si>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</si>
  <si>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</si>
  <si>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</si>
  <si>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</si>
  <si>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</si>
  <si>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</si>
  <si>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</si>
  <si>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</si>
  <si>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</si>
  <si>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</si>
  <si>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</si>
  <si>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</si>
  <si>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</si>
  <si>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</si>
  <si>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</si>
  <si>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</si>
  <si>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</si>
  <si>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</si>
  <si>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</si>
  <si>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</si>
  <si>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</si>
  <si>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</si>
  <si>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</si>
  <si>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</si>
  <si>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</si>
  <si>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</si>
  <si>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</si>
  <si>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</si>
  <si>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</si>
  <si>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</si>
  <si>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</si>
  <si>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</si>
  <si>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</si>
  <si>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</si>
  <si>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</si>
  <si>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</si>
  <si>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</si>
  <si>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</si>
  <si>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</si>
  <si>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</si>
  <si>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</si>
  <si>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</si>
  <si>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</si>
  <si>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</si>
  <si>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</si>
  <si>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</si>
  <si>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</si>
  <si>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</si>
  <si>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</si>
  <si>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</si>
  <si>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</si>
  <si>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</si>
  <si>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</si>
  <si>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</si>
  <si>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</si>
  <si>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</si>
  <si>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</si>
  <si>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</si>
  <si>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</si>
  <si>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</si>
  <si>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</si>
  <si>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</si>
  <si>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</si>
  <si>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</si>
  <si>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</si>
  <si>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</si>
  <si>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</si>
  <si>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</si>
  <si>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</si>
  <si>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</si>
  <si>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</si>
  <si>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</si>
  <si>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</si>
  <si>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</si>
  <si>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</si>
  <si>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</si>
  <si>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</si>
  <si>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</si>
  <si>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</si>
  <si>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</si>
  <si>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</si>
  <si>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</si>
  <si>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</si>
  <si>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</si>
  <si>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</si>
  <si>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</si>
  <si>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</si>
  <si>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</si>
  <si>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</si>
  <si>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</si>
  <si>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</si>
  <si>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</si>
  <si>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</si>
  <si>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</si>
  <si>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</si>
  <si>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</si>
  <si>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</si>
  <si>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</si>
  <si>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</si>
  <si>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</si>
  <si>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</si>
  <si>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</si>
  <si>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</si>
  <si>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</si>
  <si>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</si>
  <si>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</si>
  <si>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</si>
  <si>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</si>
  <si>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</si>
  <si>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</si>
  <si>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</si>
  <si>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</si>
  <si>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</si>
  <si>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</si>
  <si>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</si>
  <si>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</si>
  <si>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</si>
  <si>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</si>
  <si>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</si>
  <si>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</si>
  <si>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</si>
  <si>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</si>
  <si>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</si>
  <si>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</si>
  <si>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</si>
  <si>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</si>
  <si>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</si>
  <si>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</si>
  <si>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</si>
  <si>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</si>
  <si>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</si>
  <si>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</si>
  <si>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</si>
  <si>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</si>
  <si>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</si>
  <si>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</si>
  <si>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</si>
  <si>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</si>
  <si>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</si>
  <si>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</si>
  <si>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</si>
  <si>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</si>
  <si>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</si>
  <si>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</si>
  <si>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</si>
  <si>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</si>
  <si>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</si>
  <si>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</si>
  <si>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</si>
  <si>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</si>
  <si>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</si>
  <si>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</si>
  <si>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</si>
  <si>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</si>
  <si>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</si>
  <si>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</si>
  <si>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</si>
  <si>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</si>
  <si>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</si>
  <si>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</si>
  <si>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</si>
  <si>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</si>
  <si>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</si>
  <si>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</si>
  <si>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</si>
  <si>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</si>
  <si>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</si>
  <si>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</si>
  <si>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</si>
  <si>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</si>
  <si>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</si>
  <si>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</si>
  <si>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</si>
  <si>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</si>
  <si>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</si>
  <si>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</si>
  <si>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</si>
  <si>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</si>
  <si>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</si>
  <si>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</si>
  <si>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</si>
  <si>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</si>
  <si>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</si>
  <si>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</si>
  <si>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</si>
  <si>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</si>
  <si>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</si>
  <si>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</si>
  <si>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</si>
  <si>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</si>
  <si>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</si>
  <si>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</si>
  <si>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</si>
  <si>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</si>
  <si>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</si>
  <si>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</si>
  <si>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</si>
  <si>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</si>
  <si>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</si>
  <si>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</si>
  <si>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</si>
  <si>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</si>
  <si>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</si>
  <si>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</si>
  <si>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</si>
  <si>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</si>
  <si>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</si>
  <si>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</si>
  <si>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</si>
  <si>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</si>
  <si>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</si>
  <si>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</si>
  <si>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</si>
  <si>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</si>
  <si>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</si>
  <si>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</si>
  <si>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</si>
  <si>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</si>
  <si>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</si>
  <si>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</si>
  <si>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</si>
  <si>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</si>
  <si>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</si>
  <si>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</si>
  <si>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</si>
  <si>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</si>
  <si>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</si>
  <si>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</si>
  <si>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</si>
  <si>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</si>
  <si>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</si>
  <si>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</si>
  <si>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</si>
  <si>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</si>
  <si>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</si>
  <si>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</si>
  <si>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</si>
  <si>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</si>
  <si>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</si>
  <si>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</si>
  <si>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</si>
  <si>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</si>
  <si>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</si>
  <si>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</si>
  <si>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</si>
  <si>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</si>
  <si>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</si>
  <si>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</si>
  <si>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</si>
  <si>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</si>
  <si>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</si>
  <si>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</si>
  <si>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</si>
  <si>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</si>
  <si>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</si>
  <si>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</si>
  <si>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</si>
  <si>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</si>
  <si>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</si>
  <si>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</si>
  <si>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</si>
  <si>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</si>
  <si>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</si>
  <si>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</si>
  <si>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</si>
  <si>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</si>
  <si>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</si>
  <si>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</si>
  <si>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</si>
  <si>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</si>
  <si>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</si>
  <si>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</si>
  <si>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</si>
  <si>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</si>
  <si>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</si>
  <si>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</si>
  <si>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</si>
  <si>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</si>
  <si>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</si>
  <si>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</si>
  <si>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</si>
  <si>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</si>
  <si>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</si>
  <si>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</si>
  <si>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</si>
  <si>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</si>
  <si>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</si>
  <si>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</si>
  <si>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</si>
  <si>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</si>
  <si>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</si>
  <si>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</si>
  <si>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</si>
  <si>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</si>
  <si>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</si>
  <si>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</si>
  <si>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</si>
  <si>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</si>
  <si>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</si>
  <si>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</si>
  <si>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</si>
  <si>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</si>
  <si>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</si>
  <si>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</si>
  <si>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</si>
  <si>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</si>
  <si>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</si>
  <si>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</si>
  <si>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</si>
  <si>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</si>
  <si>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</si>
  <si>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</si>
  <si>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</si>
  <si>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</si>
  <si>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</si>
  <si>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</si>
  <si>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</si>
  <si>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</si>
  <si>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</si>
  <si>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</si>
  <si>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</si>
  <si>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</si>
  <si>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</si>
  <si>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</si>
  <si>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</si>
  <si>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</si>
  <si>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</si>
  <si>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</si>
  <si>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</si>
  <si>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</si>
  <si>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</si>
  <si>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</si>
  <si>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</si>
  <si>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</si>
  <si>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</si>
  <si>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</si>
  <si>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</si>
  <si>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</si>
  <si>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</si>
  <si>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</si>
  <si>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</si>
  <si>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</si>
  <si>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</si>
  <si>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</si>
  <si>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</si>
  <si>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</si>
  <si>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</si>
  <si>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</si>
  <si>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</si>
  <si>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</si>
  <si>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</si>
  <si>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</si>
  <si>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</si>
  <si>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</si>
  <si>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</si>
  <si>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</si>
  <si>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</si>
  <si>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</si>
  <si>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</si>
  <si>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</si>
  <si>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</si>
  <si>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</si>
  <si>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</si>
  <si>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</si>
  <si>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</si>
  <si>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</si>
  <si>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</si>
  <si>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</si>
  <si>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</si>
  <si>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</si>
  <si>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</si>
  <si>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</si>
  <si>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</si>
  <si>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</si>
  <si>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</si>
  <si>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</si>
  <si>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</si>
  <si>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</si>
  <si>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</si>
  <si>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</si>
  <si>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</si>
  <si>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</si>
  <si>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</si>
  <si>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</si>
  <si>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</si>
  <si>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</si>
  <si>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</si>
  <si>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</si>
  <si>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</si>
  <si>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</si>
  <si>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</si>
  <si>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</si>
  <si>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</si>
  <si>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</si>
  <si>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</si>
  <si>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</si>
  <si>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</si>
  <si>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</si>
  <si>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</si>
  <si>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</si>
  <si>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</si>
  <si>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</si>
  <si>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</si>
  <si>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</si>
  <si>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</si>
  <si>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</si>
  <si>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</si>
  <si>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</si>
  <si>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</si>
  <si>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</si>
  <si>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</si>
  <si>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</si>
  <si>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</si>
  <si>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</si>
  <si>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</si>
  <si>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</si>
  <si>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</si>
  <si>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</si>
  <si>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</si>
  <si>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</si>
  <si>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</si>
  <si>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</si>
  <si>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</si>
  <si>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</si>
  <si>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</si>
  <si>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</si>
  <si>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</si>
  <si>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</si>
  <si>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</si>
  <si>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</si>
  <si>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</si>
  <si>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</si>
  <si>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</si>
  <si>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</si>
  <si>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</si>
  <si>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</si>
  <si>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</si>
  <si>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</si>
  <si>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</si>
  <si>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</si>
  <si>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</si>
  <si>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</si>
  <si>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</si>
  <si>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</si>
  <si>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</si>
  <si>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</si>
  <si>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</si>
  <si>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</si>
  <si>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</si>
  <si>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</si>
  <si>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</si>
  <si>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</si>
  <si>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</si>
  <si>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</si>
  <si>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</si>
  <si>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</si>
  <si>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</si>
  <si>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</si>
  <si>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</si>
  <si>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</si>
  <si>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</si>
  <si>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</si>
  <si>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</si>
  <si>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</si>
  <si>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</si>
  <si>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</si>
  <si>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</si>
  <si>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</si>
  <si>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</si>
  <si>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</si>
  <si>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</si>
  <si>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</si>
  <si>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</si>
  <si>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</si>
  <si>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</si>
  <si>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</si>
  <si>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</si>
  <si>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</si>
  <si>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</si>
  <si>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</si>
  <si>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</si>
  <si>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</si>
  <si>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</si>
  <si>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</si>
  <si>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</si>
  <si>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</si>
  <si>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</si>
  <si>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</si>
  <si>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</si>
  <si>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</si>
  <si>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</si>
  <si>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</si>
  <si>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</si>
  <si>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</si>
  <si>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</si>
  <si>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</si>
  <si>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</si>
  <si>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</si>
  <si>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</si>
  <si>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</si>
  <si>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</si>
  <si>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</si>
  <si>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</si>
  <si>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</si>
  <si>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</si>
  <si>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</si>
  <si>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</si>
  <si>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</si>
  <si>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</si>
  <si>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</si>
  <si>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</si>
  <si>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</si>
  <si>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</si>
  <si>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</si>
  <si>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</si>
  <si>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</si>
  <si>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</si>
  <si>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</si>
  <si>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</si>
  <si>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</si>
  <si>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</si>
  <si>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</si>
  <si>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</si>
  <si>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</si>
  <si>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</si>
  <si>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</si>
  <si>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</si>
  <si>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</si>
  <si>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</si>
  <si>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</si>
  <si>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</si>
  <si>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</si>
  <si>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</si>
  <si>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</si>
  <si>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</si>
  <si>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</si>
  <si>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</si>
  <si>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</si>
  <si>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</si>
  <si>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</si>
  <si>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</si>
  <si>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</si>
  <si>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</si>
  <si>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</si>
  <si>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</si>
  <si>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</si>
  <si>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</si>
  <si>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</si>
  <si>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</si>
  <si>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</si>
  <si>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</si>
  <si>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</si>
  <si>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</si>
  <si>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</si>
  <si>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</si>
  <si>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</si>
  <si>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</si>
  <si>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</si>
  <si>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</si>
  <si>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</si>
  <si>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</si>
  <si>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</si>
  <si>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</si>
  <si>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</si>
  <si>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</si>
  <si>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</si>
  <si>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</si>
  <si>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</si>
  <si>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</si>
  <si>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</si>
  <si>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</si>
  <si>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</si>
  <si>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</si>
  <si>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</si>
  <si>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</si>
  <si>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</si>
  <si>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</si>
  <si>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</si>
  <si>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</si>
  <si>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</si>
  <si>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</si>
  <si>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</si>
  <si>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</si>
  <si>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</si>
  <si>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</si>
  <si>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</si>
  <si>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</si>
  <si>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</si>
  <si>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</si>
  <si>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</si>
  <si>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</si>
  <si>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</si>
  <si>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</si>
  <si>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</si>
  <si>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</si>
  <si>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</si>
  <si>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</si>
  <si>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</si>
  <si>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</si>
  <si>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</si>
  <si>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</si>
  <si>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</si>
  <si>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</si>
  <si>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</si>
  <si>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</si>
  <si>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</si>
  <si>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</si>
  <si>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</si>
  <si>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</si>
  <si>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</si>
  <si>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</si>
  <si>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</si>
  <si>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</si>
  <si>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</si>
  <si>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</si>
  <si>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</si>
  <si>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</si>
  <si>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</si>
  <si>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</si>
  <si>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</si>
  <si>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</si>
  <si>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</si>
  <si>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</si>
  <si>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</si>
  <si>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</si>
  <si>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</si>
  <si>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</si>
  <si>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</si>
  <si>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</si>
  <si>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</si>
  <si>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</si>
  <si>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</si>
  <si>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</si>
  <si>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</si>
  <si>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</si>
  <si>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</si>
  <si>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</si>
  <si>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</si>
  <si>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</si>
  <si>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</si>
  <si>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</si>
  <si>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</si>
  <si>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</si>
  <si>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</si>
  <si>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</si>
  <si>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</si>
  <si>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</si>
  <si>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</si>
  <si>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</si>
  <si>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</si>
  <si>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</si>
  <si>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</si>
  <si>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</si>
  <si>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</si>
  <si>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</si>
  <si>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</si>
  <si>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</si>
  <si>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</si>
  <si>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</si>
  <si>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</si>
  <si>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</si>
  <si>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</si>
  <si>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</si>
  <si>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</si>
  <si>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</si>
  <si>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</si>
  <si>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</si>
  <si>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</si>
  <si>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</si>
  <si>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</si>
  <si>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</si>
  <si>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</si>
  <si>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</si>
  <si>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</si>
  <si>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</si>
  <si>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</si>
  <si>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</si>
  <si>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</si>
  <si>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</si>
  <si>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</si>
  <si>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</si>
  <si>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</si>
  <si>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</si>
  <si>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</si>
  <si>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</si>
  <si>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</si>
  <si>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</si>
  <si>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</si>
  <si>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</si>
  <si>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</si>
  <si>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</si>
  <si>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</si>
  <si>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</si>
  <si>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</si>
  <si>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</si>
  <si>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</si>
  <si>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</si>
  <si>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</si>
  <si>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</si>
  <si>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</si>
  <si>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</si>
  <si>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</si>
  <si>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</si>
  <si>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</si>
  <si>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</si>
  <si>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</si>
  <si>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</si>
  <si>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</si>
  <si>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</si>
  <si>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</si>
  <si>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</si>
  <si>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</si>
  <si>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</si>
  <si>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</si>
  <si>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</si>
  <si>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</si>
  <si>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</si>
  <si>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</si>
  <si>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</si>
  <si>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</si>
  <si>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</si>
  <si>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</si>
  <si>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</si>
  <si>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</si>
  <si>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</si>
  <si>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</si>
  <si>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</si>
  <si>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</si>
  <si>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</si>
  <si>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</si>
  <si>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</si>
  <si>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</si>
  <si>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</si>
  <si>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</si>
  <si>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</si>
  <si>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</si>
  <si>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</si>
  <si>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</si>
  <si>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</si>
  <si>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</si>
  <si>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</si>
  <si>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</si>
  <si>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</si>
  <si>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</si>
  <si>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</si>
  <si>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</si>
  <si>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</si>
  <si>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</si>
  <si>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</si>
  <si>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</si>
  <si>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</si>
  <si>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</si>
  <si>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</si>
  <si>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</si>
  <si>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</si>
  <si>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</si>
  <si>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</si>
  <si>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</si>
  <si>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</si>
  <si>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</si>
  <si>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</si>
  <si>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</si>
  <si>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</si>
  <si>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</si>
  <si>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</si>
  <si>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</si>
  <si>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</si>
  <si>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</si>
  <si>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</si>
  <si>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</si>
  <si>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</si>
  <si>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</si>
  <si>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</si>
  <si>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</si>
  <si>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</si>
  <si>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</si>
  <si>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</si>
  <si>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</si>
  <si>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</si>
  <si>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</si>
  <si>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</si>
  <si>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</si>
  <si>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</si>
  <si>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</si>
  <si>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</si>
  <si>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</si>
  <si>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</si>
  <si>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</si>
  <si>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</si>
  <si>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</si>
  <si>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</si>
  <si>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</si>
  <si>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</si>
  <si>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</si>
  <si>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</si>
  <si>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</si>
  <si>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</si>
  <si>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</si>
  <si>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</si>
  <si>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</si>
  <si>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</si>
  <si>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</si>
  <si>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</si>
  <si>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</si>
  <si>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</si>
  <si>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</si>
  <si>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</si>
  <si>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</si>
  <si>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</si>
  <si>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</si>
  <si>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</si>
  <si>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</si>
  <si>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</si>
  <si>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</si>
  <si>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</si>
  <si>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</si>
  <si>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</si>
  <si>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</si>
  <si>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</si>
  <si>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</si>
  <si>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</si>
  <si>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</si>
  <si>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</si>
  <si>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</si>
  <si>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</si>
  <si>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</si>
  <si>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</si>
  <si>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</si>
  <si>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</si>
  <si>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</si>
  <si>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</si>
  <si>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</si>
  <si>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</si>
  <si>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</si>
  <si>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</si>
  <si>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</si>
  <si>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</si>
  <si>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</si>
  <si>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</si>
  <si>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</si>
  <si>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</si>
  <si>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</si>
  <si>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</si>
  <si>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</si>
  <si>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</si>
  <si>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</si>
  <si>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</si>
  <si>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</si>
  <si>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</si>
  <si>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</si>
  <si>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</si>
  <si>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</si>
  <si>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</si>
  <si>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</si>
  <si>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</si>
  <si>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</si>
  <si>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</si>
  <si>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</si>
  <si>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</si>
  <si>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</si>
  <si>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</si>
  <si>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</si>
  <si>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</si>
  <si>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</si>
  <si>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</si>
  <si>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</si>
  <si>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</si>
  <si>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</si>
  <si>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</si>
  <si>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</si>
  <si>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</si>
  <si>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</si>
  <si>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</si>
  <si>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</si>
  <si>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</si>
  <si>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</si>
  <si>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</si>
  <si>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</si>
  <si>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</si>
  <si>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</si>
  <si>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</si>
  <si>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</si>
  <si>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</si>
  <si>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</si>
  <si>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</si>
  <si>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</si>
  <si>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</si>
  <si>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</si>
  <si>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</si>
  <si>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</si>
  <si>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</si>
  <si>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</si>
  <si>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</si>
  <si>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</si>
  <si>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</si>
  <si>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</si>
  <si>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</si>
  <si>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</si>
  <si>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</si>
  <si>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</si>
  <si>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</si>
  <si>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</si>
  <si>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</si>
  <si>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</si>
  <si>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</si>
  <si>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</si>
  <si>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</si>
  <si>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</si>
  <si>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</si>
  <si>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</si>
  <si>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</si>
  <si>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</si>
  <si>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</si>
  <si>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</si>
  <si>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</si>
  <si>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</si>
  <si>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</si>
  <si>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</si>
  <si>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</si>
  <si>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</si>
  <si>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</si>
  <si>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</si>
  <si>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</si>
  <si>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</si>
  <si>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</si>
  <si>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</si>
  <si>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</si>
  <si>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</si>
  <si>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</si>
  <si>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</si>
  <si>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</si>
  <si>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</si>
  <si>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</si>
  <si>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</si>
  <si>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</si>
  <si>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</si>
  <si>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</si>
  <si>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</si>
  <si>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</si>
  <si>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</si>
  <si>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</si>
  <si>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</si>
  <si>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</si>
  <si>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</si>
  <si>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</si>
  <si>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</si>
  <si>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</si>
  <si>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</si>
  <si>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</si>
  <si>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</si>
  <si>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</si>
  <si>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</si>
  <si>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</si>
  <si>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</si>
  <si>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</si>
  <si>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</si>
  <si>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</si>
  <si>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</si>
  <si>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</si>
  <si>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</si>
  <si>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</si>
  <si>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</si>
  <si>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</si>
  <si>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</si>
  <si>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</si>
  <si>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</si>
  <si>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</si>
  <si>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</si>
  <si>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</si>
  <si>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</si>
  <si>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</si>
  <si>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</si>
  <si>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</si>
  <si>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</si>
  <si>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</si>
  <si>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</si>
  <si>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</si>
  <si>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</si>
  <si>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</si>
  <si>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</si>
  <si>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</si>
  <si>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</si>
  <si>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</si>
  <si>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</si>
  <si>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</si>
  <si>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</si>
  <si>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</si>
  <si>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</si>
  <si>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</si>
  <si>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</si>
  <si>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</si>
  <si>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</si>
  <si>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</si>
  <si>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</si>
  <si>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</si>
  <si>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</si>
  <si>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</si>
  <si>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</si>
  <si>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</si>
  <si>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</si>
  <si>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</si>
  <si>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</si>
  <si>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</si>
  <si>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</si>
  <si>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</si>
  <si>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</si>
  <si>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</si>
  <si>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</si>
  <si>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</si>
  <si>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</si>
  <si>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</si>
  <si>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</si>
  <si>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</si>
  <si>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</si>
  <si>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</si>
  <si>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</si>
  <si>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</si>
  <si>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</si>
  <si>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</si>
  <si>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</si>
  <si>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</si>
  <si>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</si>
  <si>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</si>
  <si>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</si>
  <si>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</si>
  <si>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</si>
  <si>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</si>
  <si>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</si>
  <si>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</si>
  <si>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</si>
  <si>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</si>
  <si>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</si>
  <si>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</si>
  <si>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</si>
  <si>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</si>
  <si>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</si>
  <si>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</si>
  <si>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</si>
  <si>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</si>
  <si>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</si>
  <si>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</si>
  <si>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</si>
  <si>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</si>
  <si>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</si>
  <si>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</si>
  <si>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</si>
  <si>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</si>
  <si>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</si>
  <si>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</si>
  <si>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</si>
  <si>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</si>
  <si>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</si>
  <si>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</si>
  <si>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</si>
  <si>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</si>
  <si>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</si>
  <si>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</si>
  <si>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</si>
  <si>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</si>
  <si>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</si>
  <si>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</si>
  <si>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</si>
  <si>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</si>
  <si>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</si>
  <si>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</si>
  <si>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</si>
  <si>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</si>
  <si>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</si>
  <si>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</si>
  <si>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</si>
  <si>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</si>
  <si>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</si>
  <si>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</si>
  <si>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</si>
  <si>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</si>
  <si>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</si>
  <si>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</si>
  <si>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</si>
  <si>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</si>
  <si>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</si>
  <si>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</si>
  <si>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</si>
  <si>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</si>
  <si>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</si>
  <si>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</si>
  <si>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</si>
  <si>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</si>
  <si>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</si>
  <si>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</si>
  <si>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</si>
  <si>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</si>
  <si>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</si>
  <si>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</si>
  <si>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</si>
  <si>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</si>
  <si>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</si>
  <si>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</si>
  <si>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</si>
  <si>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</si>
  <si>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</si>
  <si>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</si>
  <si>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</si>
  <si>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</si>
  <si>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</si>
  <si>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</si>
  <si>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</si>
  <si>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</si>
  <si>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</si>
  <si>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</si>
  <si>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</si>
  <si>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</si>
  <si>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</si>
  <si>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</si>
  <si>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</si>
  <si>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</si>
  <si>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</si>
  <si>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</si>
  <si>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</si>
  <si>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</si>
  <si>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</si>
  <si>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</si>
  <si>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</si>
  <si>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</si>
  <si>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</si>
  <si>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</si>
  <si>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</si>
  <si>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</si>
  <si>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</si>
  <si>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</si>
  <si>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</si>
  <si>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</si>
  <si>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</si>
  <si>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</si>
  <si>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</si>
  <si>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</si>
  <si>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</si>
  <si>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</si>
  <si>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</si>
  <si>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</si>
  <si>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</si>
  <si>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</si>
  <si>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</si>
  <si>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</si>
  <si>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</si>
  <si>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</si>
  <si>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</si>
  <si>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</si>
  <si>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</si>
  <si>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</si>
  <si>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</si>
  <si>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</si>
  <si>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</si>
  <si>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</si>
  <si>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</si>
  <si>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</si>
  <si>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</si>
  <si>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</si>
  <si>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</si>
  <si>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</si>
  <si>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</si>
  <si>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</si>
  <si>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</si>
  <si>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</si>
  <si>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</si>
  <si>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</si>
  <si>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</si>
  <si>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</si>
  <si>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</si>
  <si>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</si>
  <si>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</si>
  <si>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</si>
  <si>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</si>
  <si>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</si>
  <si>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</si>
  <si>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</si>
  <si>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</si>
  <si>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</si>
  <si>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</si>
  <si>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</si>
  <si>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</si>
  <si>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</si>
  <si>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</si>
  <si>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</si>
  <si>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</si>
  <si>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</si>
  <si>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</si>
  <si>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</si>
  <si>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</si>
  <si>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</si>
  <si>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</si>
  <si>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</si>
  <si>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</si>
  <si>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</si>
  <si>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</si>
  <si>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</si>
  <si>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</si>
  <si>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</si>
  <si>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</si>
  <si>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</si>
  <si>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</si>
  <si>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</si>
  <si>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</si>
  <si>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</si>
  <si>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</si>
  <si>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</si>
  <si>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</si>
  <si>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</si>
  <si>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</si>
  <si>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</si>
  <si>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</si>
  <si>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</si>
  <si>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</si>
  <si>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</si>
  <si>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</si>
  <si>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</si>
  <si>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</si>
  <si>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</si>
  <si>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</si>
  <si>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</si>
  <si>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</si>
  <si>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</si>
  <si>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</si>
  <si>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</si>
  <si>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</si>
  <si>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</si>
  <si>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</si>
  <si>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</si>
  <si>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</si>
  <si>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</si>
  <si>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</si>
  <si>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</si>
  <si>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</si>
  <si>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</si>
  <si>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</si>
  <si>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</si>
  <si>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</si>
  <si>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</si>
  <si>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</si>
  <si>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</si>
  <si>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</si>
  <si>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</si>
  <si>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</si>
  <si>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</si>
  <si>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</si>
  <si>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</si>
  <si>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</si>
  <si>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</si>
  <si>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</si>
  <si>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</si>
  <si>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</si>
  <si>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</si>
  <si>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</si>
  <si>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</si>
  <si>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</si>
  <si>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</si>
  <si>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</si>
  <si>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</si>
  <si>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</si>
  <si>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</si>
  <si>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</si>
  <si>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</si>
  <si>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</si>
  <si>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</si>
  <si>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</si>
  <si>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</si>
  <si>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</si>
  <si>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</si>
  <si>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</si>
  <si>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</si>
  <si>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</si>
  <si>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</si>
  <si>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</si>
  <si>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</si>
  <si>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</si>
  <si>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</si>
  <si>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</si>
  <si>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</si>
  <si>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</si>
  <si>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</si>
  <si>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</si>
  <si>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</si>
  <si>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</si>
  <si>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</si>
  <si>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</si>
  <si>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</si>
  <si>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</si>
  <si>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</si>
  <si>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</si>
  <si>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</si>
  <si>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</si>
  <si>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</si>
  <si>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</si>
  <si>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</si>
  <si>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</si>
  <si>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</si>
  <si>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</si>
  <si>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</si>
  <si>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</si>
  <si>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</si>
  <si>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</si>
  <si>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</si>
  <si>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</si>
  <si>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</si>
  <si>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</si>
  <si>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</si>
  <si>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</si>
  <si>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</si>
  <si>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</si>
  <si>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</si>
  <si>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</si>
  <si>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</si>
  <si>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</si>
  <si>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</si>
  <si>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</si>
  <si>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</si>
  <si>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</si>
  <si>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</si>
  <si>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</si>
  <si>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</si>
  <si>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</si>
  <si>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</si>
  <si>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</si>
  <si>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</si>
  <si>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</si>
  <si>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</si>
  <si>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</si>
  <si>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</si>
  <si>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</si>
  <si>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</si>
  <si>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</si>
  <si>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</si>
  <si>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</si>
  <si>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</si>
  <si>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</si>
  <si>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</si>
  <si>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</si>
  <si>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</si>
  <si>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</si>
  <si>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</si>
  <si>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</si>
  <si>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</si>
  <si>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</si>
  <si>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</si>
  <si>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</si>
  <si>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</si>
  <si>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</si>
  <si>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</si>
  <si>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</si>
  <si>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</si>
  <si>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</si>
  <si>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</si>
  <si>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</si>
  <si>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</si>
  <si>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</si>
  <si>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</si>
  <si>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</si>
  <si>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</si>
  <si>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</si>
  <si>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</si>
  <si>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</si>
  <si>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</si>
  <si>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</si>
  <si>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</si>
  <si>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</si>
  <si>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</si>
  <si>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</si>
  <si>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</si>
  <si>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</si>
  <si>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</si>
  <si>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</si>
  <si>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</si>
  <si>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</si>
  <si>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</si>
  <si>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</si>
  <si>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</si>
  <si>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</si>
  <si>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</si>
  <si>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</si>
  <si>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</si>
  <si>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</si>
  <si>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</si>
  <si>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</si>
  <si>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</si>
  <si>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</si>
  <si>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</si>
  <si>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</si>
  <si>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</si>
  <si>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</si>
  <si>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</si>
  <si>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</si>
  <si>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</si>
  <si>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</si>
  <si>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</si>
  <si>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</si>
  <si>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</si>
  <si>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</si>
  <si>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</si>
  <si>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</si>
  <si>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</si>
  <si>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</si>
  <si>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</si>
  <si>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</si>
  <si>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</si>
  <si>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</si>
  <si>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</si>
  <si>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</si>
  <si>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</si>
  <si>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</si>
  <si>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</si>
  <si>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</si>
  <si>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</si>
  <si>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</si>
  <si>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</si>
  <si>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</si>
  <si>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</si>
  <si>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</si>
  <si>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</si>
  <si>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</si>
  <si>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</si>
  <si>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</si>
  <si>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</si>
  <si>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</si>
  <si>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</si>
  <si>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</si>
  <si>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</si>
  <si>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</si>
  <si>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</si>
  <si>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</si>
  <si>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</si>
  <si>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</si>
  <si>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</si>
  <si>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</si>
  <si>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</si>
  <si>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</si>
  <si>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</si>
  <si>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</si>
  <si>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</si>
  <si>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</si>
  <si>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</si>
  <si>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</si>
  <si>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</si>
  <si>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</si>
  <si>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</si>
  <si>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</si>
  <si>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</si>
  <si>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</si>
  <si>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</si>
  <si>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</si>
  <si>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</si>
  <si>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</si>
  <si>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</si>
  <si>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</si>
  <si>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</si>
  <si>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</si>
  <si>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</si>
  <si>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</si>
  <si>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</si>
  <si>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</si>
  <si>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</si>
  <si>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</si>
  <si>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</si>
  <si>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</si>
  <si>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</si>
  <si>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</si>
  <si>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</si>
  <si>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</si>
  <si>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</si>
  <si>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</si>
  <si>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</si>
  <si>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</si>
  <si>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</si>
  <si>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</si>
  <si>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</si>
  <si>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</si>
  <si>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</si>
  <si>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</si>
  <si>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</si>
  <si>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</si>
  <si>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</si>
  <si>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</si>
  <si>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</si>
  <si>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</si>
  <si>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</si>
  <si>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</si>
  <si>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</si>
  <si>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</si>
  <si>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</si>
  <si>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</si>
  <si>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</si>
  <si>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</si>
  <si>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</si>
  <si>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</si>
  <si>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</si>
  <si>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</si>
  <si>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</si>
  <si>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</si>
  <si>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</si>
  <si>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</si>
  <si>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</si>
  <si>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</si>
  <si>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</si>
  <si>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</si>
  <si>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</si>
  <si>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</si>
  <si>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</si>
  <si>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</si>
  <si>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</si>
  <si>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</si>
  <si>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</si>
  <si>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</si>
  <si>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</si>
  <si>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</si>
  <si>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</si>
  <si>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</si>
  <si>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</si>
  <si>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</si>
  <si>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</si>
  <si>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</si>
  <si>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</si>
  <si>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</si>
  <si>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</si>
  <si>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</si>
  <si>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</si>
  <si>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</si>
  <si>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</si>
  <si>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</si>
  <si>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</si>
  <si>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</si>
  <si>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</si>
  <si>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</si>
  <si>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</si>
  <si>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</si>
  <si>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</si>
  <si>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</si>
  <si>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</si>
  <si>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</si>
  <si>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</si>
  <si>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</si>
  <si>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</si>
  <si>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</si>
  <si>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</si>
  <si>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</si>
  <si>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</si>
  <si>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</si>
  <si>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</si>
  <si>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</si>
  <si>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</si>
  <si>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</si>
  <si>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</si>
  <si>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</si>
  <si>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</si>
  <si>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</si>
  <si>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</si>
  <si>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</si>
  <si>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</si>
  <si>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</si>
  <si>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</si>
  <si>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</si>
  <si>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</si>
  <si>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</si>
  <si>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</si>
  <si>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</si>
  <si>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</si>
  <si>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</si>
  <si>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</si>
  <si>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</si>
  <si>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</si>
  <si>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</si>
  <si>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</si>
  <si>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</si>
  <si>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</si>
  <si>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</si>
  <si>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</si>
  <si>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</si>
  <si>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</si>
  <si>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</si>
  <si>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</si>
  <si>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</si>
  <si>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</si>
  <si>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</si>
  <si>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</si>
  <si>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</si>
  <si>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</si>
  <si>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</si>
  <si>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</si>
  <si>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</si>
  <si>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</si>
  <si>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</si>
  <si>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</si>
  <si>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</si>
  <si>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</si>
  <si>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</si>
  <si>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</si>
  <si>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</si>
  <si>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</si>
  <si>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</si>
  <si>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</si>
  <si>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</si>
  <si>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</si>
  <si>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</si>
  <si>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</si>
  <si>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</si>
  <si>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</si>
  <si>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</si>
  <si>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</si>
  <si>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</si>
  <si>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</si>
  <si>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</si>
  <si>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</si>
  <si>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</si>
  <si>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</si>
  <si>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</si>
  <si>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</si>
  <si>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</si>
  <si>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</si>
  <si>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</si>
  <si>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</si>
  <si>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</si>
  <si>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</si>
  <si>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</si>
  <si>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</si>
  <si>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</si>
  <si>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</si>
  <si>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</si>
  <si>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</si>
  <si>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</si>
  <si>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</si>
  <si>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</si>
  <si>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</si>
  <si>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</si>
  <si>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</si>
  <si>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</si>
  <si>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</si>
  <si>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</si>
  <si>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</si>
  <si>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</si>
  <si>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</si>
  <si>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</si>
  <si>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</si>
  <si>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</si>
  <si>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</si>
  <si>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</si>
  <si>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</si>
  <si>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</si>
  <si>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</si>
  <si>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</si>
  <si>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</si>
  <si>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</si>
  <si>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</si>
  <si>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</si>
  <si>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</si>
  <si>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</si>
  <si>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</si>
  <si>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</si>
  <si>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</si>
  <si>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</si>
  <si>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</si>
  <si>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</si>
  <si>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</si>
  <si>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</si>
  <si>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</si>
  <si>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</si>
  <si>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</si>
  <si>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</si>
  <si>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</si>
  <si>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</si>
  <si>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</si>
  <si>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</si>
  <si>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</si>
  <si>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</si>
  <si>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</si>
  <si>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</si>
  <si>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</si>
  <si>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</si>
  <si>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</si>
  <si>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</si>
  <si>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</si>
  <si>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</si>
  <si>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</si>
  <si>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</si>
  <si>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</si>
  <si>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</si>
  <si>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</si>
  <si>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</si>
  <si>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</si>
  <si>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</si>
  <si>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</si>
  <si>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</si>
  <si>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</si>
  <si>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</si>
  <si>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</si>
  <si>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</si>
  <si>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</si>
  <si>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</si>
  <si>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</si>
  <si>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</si>
  <si>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</si>
  <si>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</si>
  <si>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</si>
  <si>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</si>
  <si>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</si>
  <si>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</si>
  <si>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</si>
  <si>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</si>
  <si>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</si>
  <si>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</si>
  <si>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</si>
  <si>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</si>
  <si>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</si>
  <si>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</si>
  <si>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</si>
  <si>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</si>
  <si>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</si>
  <si>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</si>
  <si>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</si>
  <si>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</si>
  <si>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</si>
  <si>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</si>
  <si>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</si>
  <si>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</si>
  <si>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</si>
  <si>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</si>
  <si>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</si>
  <si>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</si>
  <si>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</si>
  <si>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</si>
  <si>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</si>
  <si>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</si>
  <si>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</si>
  <si>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</si>
  <si>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</si>
  <si>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</si>
  <si>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</si>
  <si>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</si>
  <si>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</si>
  <si>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</si>
  <si>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</si>
  <si>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</si>
  <si>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</si>
  <si>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</si>
  <si>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</si>
  <si>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</si>
  <si>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</si>
  <si>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</si>
  <si>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</si>
  <si>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</si>
  <si>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</si>
  <si>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</si>
  <si>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</si>
  <si>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</si>
  <si>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</si>
  <si>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</si>
  <si>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</si>
  <si>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</si>
  <si>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</si>
  <si>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</si>
  <si>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</si>
  <si>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</si>
  <si>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</si>
  <si>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</si>
  <si>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</si>
  <si>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</si>
  <si>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</si>
  <si>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</si>
  <si>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</si>
  <si>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</si>
  <si>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</si>
  <si>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</si>
  <si>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</si>
  <si>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</si>
  <si>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</si>
  <si>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</si>
  <si>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</si>
  <si>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</si>
  <si>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</si>
  <si>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</si>
  <si>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</si>
  <si>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</si>
  <si>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</si>
  <si>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</si>
  <si>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</si>
  <si>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</si>
  <si>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</si>
  <si>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</si>
  <si>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</si>
  <si>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</si>
  <si>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</si>
  <si>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</si>
  <si>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</si>
  <si>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</si>
  <si>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</si>
  <si>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</si>
  <si>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</si>
  <si>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</si>
  <si>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</si>
  <si>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</si>
  <si>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</si>
  <si>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</si>
  <si>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</si>
  <si>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</si>
  <si>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</si>
  <si>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</si>
  <si>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</si>
  <si>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</si>
  <si>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</si>
  <si>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</si>
  <si>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</si>
  <si>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</si>
  <si>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</si>
  <si>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</si>
  <si>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</si>
  <si>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</si>
  <si>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</si>
  <si>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</si>
  <si>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</si>
  <si>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</si>
  <si>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</si>
  <si>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</si>
  <si>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</si>
  <si>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</si>
  <si>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</si>
  <si>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</si>
  <si>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</si>
  <si>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</si>
  <si>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</si>
  <si>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</si>
  <si>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</si>
  <si>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</si>
  <si>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</si>
  <si>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</si>
  <si>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</si>
  <si>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</si>
  <si>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</si>
  <si>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</si>
  <si>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</si>
  <si>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</si>
  <si>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</si>
  <si>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</si>
  <si>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</si>
  <si>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</si>
  <si>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</si>
  <si>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</si>
  <si>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</si>
  <si>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</si>
  <si>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</si>
  <si>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</si>
  <si>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</si>
  <si>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</si>
  <si>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</si>
  <si>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</si>
  <si>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</si>
  <si>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</si>
  <si>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</si>
  <si>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</si>
  <si>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</si>
  <si>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</si>
  <si>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</si>
  <si>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</si>
  <si>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</si>
  <si>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</si>
  <si>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</si>
  <si>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</si>
  <si>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</si>
  <si>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</si>
  <si>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</si>
  <si>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</si>
  <si>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</si>
  <si>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</si>
  <si>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</si>
  <si>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</si>
  <si>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</si>
  <si>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</si>
  <si>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</si>
  <si>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</si>
  <si>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</si>
  <si>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</si>
  <si>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</si>
  <si>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</si>
  <si>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</si>
  <si>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</si>
  <si>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</si>
  <si>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</si>
  <si>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</si>
  <si>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</si>
  <si>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</si>
  <si>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</si>
  <si>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</si>
  <si>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</si>
  <si>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</si>
  <si>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</si>
  <si>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</si>
  <si>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</si>
  <si>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</si>
  <si>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</si>
  <si>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</si>
  <si>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</si>
  <si>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</si>
  <si>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</si>
  <si>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</si>
  <si>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</si>
  <si>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</si>
  <si>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</si>
  <si>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</si>
  <si>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</si>
  <si>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</si>
  <si>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</si>
  <si>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</si>
  <si>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</si>
  <si>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</si>
  <si>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</si>
  <si>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</si>
  <si>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</si>
  <si>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</si>
  <si>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</si>
  <si>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</si>
  <si>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</si>
  <si>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</si>
  <si>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</si>
  <si>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</si>
  <si>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</si>
  <si>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</si>
  <si>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</si>
  <si>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</si>
  <si>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</si>
  <si>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</si>
  <si>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</si>
  <si>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</si>
  <si>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</si>
  <si>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</si>
  <si>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</si>
  <si>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</si>
  <si>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</si>
  <si>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</si>
  <si>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</si>
  <si>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</si>
  <si>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</si>
  <si>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</si>
  <si>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</si>
  <si>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</si>
  <si>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</si>
  <si>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</si>
  <si>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</si>
  <si>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</si>
  <si>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</si>
  <si>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</si>
  <si>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</si>
  <si>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</si>
  <si>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</si>
  <si>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</si>
  <si>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</si>
  <si>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</si>
  <si>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</si>
  <si>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</si>
  <si>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</si>
  <si>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</si>
  <si>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</si>
  <si>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</si>
  <si>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</si>
  <si>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</si>
  <si>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</si>
  <si>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</si>
  <si>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</si>
  <si>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</si>
  <si>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</si>
  <si>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</si>
  <si>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</si>
  <si>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</si>
  <si>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</si>
  <si>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</si>
  <si>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</si>
  <si>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</si>
  <si>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</si>
  <si>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</si>
  <si>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</si>
  <si>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</si>
  <si>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</si>
  <si>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</si>
  <si>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</si>
  <si>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</si>
  <si>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</si>
  <si>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</si>
  <si>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</si>
  <si>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</si>
  <si>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</si>
  <si>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</si>
  <si>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</si>
  <si>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</si>
  <si>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</si>
  <si>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</si>
  <si>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</si>
  <si>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</si>
  <si>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</si>
  <si>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</si>
  <si>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</si>
  <si>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</si>
  <si>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</si>
  <si>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</si>
  <si>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</si>
  <si>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</si>
  <si>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</si>
  <si>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</si>
  <si>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</si>
  <si>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</si>
  <si>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</si>
  <si>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</si>
  <si>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</si>
  <si>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</si>
  <si>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</si>
  <si>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</si>
  <si>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</si>
  <si>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</si>
  <si>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</si>
  <si>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</si>
  <si>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</si>
  <si>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</si>
  <si>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</si>
  <si>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</si>
  <si>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</si>
  <si>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</si>
  <si>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</si>
  <si>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</si>
  <si>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</si>
  <si>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</si>
  <si>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</si>
  <si>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</si>
  <si>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</si>
  <si>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</si>
  <si>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</si>
  <si>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</si>
  <si>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</si>
  <si>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</si>
  <si>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</si>
  <si>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</si>
  <si>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</si>
  <si>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</si>
  <si>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</si>
  <si>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</si>
  <si>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</si>
  <si>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</si>
  <si>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</si>
  <si>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</si>
  <si>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</si>
  <si>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</si>
  <si>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</si>
  <si>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</si>
  <si>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</si>
  <si>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</si>
  <si>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</si>
  <si>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</si>
  <si>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</si>
  <si>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</si>
  <si>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</si>
  <si>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</si>
  <si>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</si>
  <si>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</si>
  <si>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</si>
  <si>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</si>
  <si>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</si>
  <si>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</si>
  <si>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</si>
  <si>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</si>
  <si>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</si>
  <si>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</si>
  <si>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</si>
  <si>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</si>
  <si>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</si>
  <si>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</si>
  <si>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</si>
  <si>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</si>
  <si>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</si>
  <si>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</si>
  <si>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</si>
  <si>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</si>
  <si>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</si>
  <si>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</si>
  <si>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</si>
  <si>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</si>
  <si>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</si>
  <si>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</si>
  <si>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</si>
  <si>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</si>
  <si>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</si>
  <si>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</si>
  <si>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</si>
  <si>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</si>
  <si>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</si>
  <si>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</si>
  <si>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</si>
  <si>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</si>
  <si>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</si>
  <si>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</si>
  <si>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</si>
  <si>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</si>
  <si>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</si>
  <si>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</si>
  <si>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</si>
  <si>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</si>
  <si>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</si>
  <si>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</si>
  <si>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</si>
  <si>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</si>
  <si>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</si>
  <si>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</si>
  <si>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</si>
  <si>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</si>
  <si>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</si>
  <si>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</si>
  <si>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</si>
  <si>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</si>
  <si>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</si>
  <si>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</si>
  <si>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</si>
  <si>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</si>
  <si>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</si>
  <si>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</si>
  <si>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</si>
  <si>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</si>
  <si>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</si>
  <si>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</si>
  <si>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</si>
  <si>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</si>
  <si>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</si>
  <si>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</si>
  <si>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</si>
  <si>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</si>
  <si>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</si>
  <si>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</si>
  <si>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</si>
  <si>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</si>
  <si>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</si>
  <si>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</si>
  <si>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</si>
  <si>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</si>
  <si>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</si>
  <si>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</si>
  <si>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</si>
  <si>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</si>
  <si>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</si>
  <si>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</si>
  <si>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</si>
  <si>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</si>
  <si>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</si>
  <si>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</si>
  <si>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</si>
  <si>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</si>
  <si>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</si>
  <si>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</si>
  <si>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</si>
  <si>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</si>
  <si>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</si>
  <si>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</si>
  <si>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</si>
  <si>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</si>
  <si>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</si>
  <si>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</si>
  <si>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</si>
  <si>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</si>
  <si>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</si>
  <si>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</si>
  <si>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</si>
  <si>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</si>
  <si>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</si>
  <si>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</si>
  <si>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</si>
  <si>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</si>
  <si>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</si>
  <si>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</si>
  <si>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</si>
  <si>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</si>
  <si>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</si>
  <si>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</si>
  <si>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</si>
  <si>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</si>
  <si>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</si>
  <si>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</si>
  <si>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</si>
  <si>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</si>
  <si>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</si>
  <si>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</si>
  <si>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</si>
  <si>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</si>
  <si>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</si>
  <si>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</si>
  <si>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</si>
  <si>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</si>
  <si>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</si>
  <si>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</si>
  <si>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</si>
  <si>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</si>
  <si>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</si>
  <si>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</si>
  <si>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</si>
  <si>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</si>
  <si>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</si>
  <si>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</si>
  <si>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</si>
  <si>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</si>
  <si>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</si>
  <si>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</si>
  <si>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</si>
  <si>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</si>
  <si>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</si>
  <si>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</si>
  <si>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</si>
  <si>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</si>
  <si>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</si>
  <si>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</si>
  <si>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</si>
  <si>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</si>
  <si>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</si>
  <si>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</si>
  <si>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</si>
  <si>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</si>
  <si>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</si>
  <si>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</si>
  <si>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</si>
  <si>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</si>
  <si>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</si>
  <si>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</si>
  <si>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</si>
  <si>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</si>
  <si>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</si>
  <si>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</si>
  <si>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</si>
  <si>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</si>
  <si>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</si>
  <si>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</si>
  <si>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</si>
  <si>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</si>
  <si>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</si>
  <si>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</si>
  <si>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</si>
  <si>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</si>
  <si>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</si>
  <si>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</si>
  <si>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</si>
  <si>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</si>
  <si>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</si>
  <si>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</si>
  <si>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</si>
  <si>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</si>
  <si>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</si>
  <si>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</si>
  <si>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</si>
  <si>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</si>
  <si>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</si>
  <si>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</si>
  <si>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</si>
  <si>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</si>
  <si>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</si>
  <si>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</si>
  <si>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</si>
  <si>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</si>
  <si>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</si>
  <si>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</si>
  <si>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</si>
  <si>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</si>
  <si>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</si>
  <si>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</si>
  <si>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</si>
  <si>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</si>
  <si>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</si>
  <si>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</si>
  <si>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</si>
  <si>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</si>
  <si>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</si>
  <si>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</si>
  <si>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</si>
  <si>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</si>
  <si>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</si>
  <si>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</si>
  <si>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</si>
  <si>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</si>
  <si>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</si>
  <si>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</si>
  <si>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</si>
  <si>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</si>
  <si>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</si>
  <si>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</si>
  <si>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</si>
  <si>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</si>
  <si>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</si>
  <si>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</si>
  <si>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</si>
  <si>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</si>
  <si>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</si>
  <si>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</si>
  <si>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</si>
  <si>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</si>
  <si>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</si>
  <si>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</si>
  <si>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</si>
  <si>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</si>
  <si>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</si>
  <si>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</si>
  <si>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</si>
  <si>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</si>
  <si>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</si>
  <si>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</si>
  <si>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</si>
  <si>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</si>
  <si>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</si>
  <si>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</si>
  <si>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</si>
  <si>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</si>
  <si>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</si>
  <si>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</si>
  <si>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</si>
  <si>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</si>
  <si>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</si>
  <si>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</si>
  <si>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</si>
  <si>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</si>
  <si>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</si>
  <si>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</si>
  <si>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</si>
  <si>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</si>
  <si>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</si>
  <si>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</si>
  <si>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</si>
  <si>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</si>
  <si>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</si>
  <si>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</si>
  <si>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</si>
  <si>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</si>
  <si>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</si>
  <si>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</si>
  <si>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</si>
  <si>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</si>
  <si>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</si>
  <si>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</si>
  <si>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</si>
  <si>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</si>
  <si>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</si>
  <si>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</si>
  <si>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</si>
  <si>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</si>
  <si>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</si>
  <si>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</si>
  <si>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</si>
  <si>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</si>
  <si>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</si>
  <si>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</si>
  <si>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</si>
  <si>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</si>
  <si>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</si>
  <si>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</si>
  <si>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</si>
  <si>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</si>
  <si>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</si>
  <si>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</si>
  <si>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</si>
  <si>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</si>
  <si>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</si>
  <si>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</si>
  <si>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</si>
  <si>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</si>
  <si>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</si>
  <si>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</si>
  <si>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</si>
  <si>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</si>
  <si>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</si>
  <si>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</si>
  <si>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</si>
  <si>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</si>
  <si>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</si>
  <si>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</si>
  <si>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</si>
  <si>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</si>
  <si>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</si>
  <si>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</si>
  <si>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</si>
  <si>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</si>
  <si>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</si>
  <si>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</si>
  <si>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</si>
  <si>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</si>
  <si>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</si>
  <si>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</si>
  <si>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</si>
  <si>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</si>
  <si>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</si>
  <si>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</si>
  <si>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</si>
  <si>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</si>
  <si>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</si>
  <si>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</si>
  <si>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</si>
  <si>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</si>
  <si>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</si>
  <si>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</si>
  <si>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</si>
  <si>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</si>
  <si>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</si>
  <si>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</si>
  <si>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</si>
  <si>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</si>
  <si>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</si>
  <si>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</si>
  <si>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</si>
  <si>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</si>
  <si>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</si>
  <si>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</si>
  <si>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</si>
  <si>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</si>
  <si>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</si>
  <si>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</si>
  <si>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</si>
  <si>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</si>
  <si>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</si>
  <si>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</si>
  <si>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</si>
  <si>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</si>
  <si>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</si>
  <si>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</si>
  <si>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</si>
  <si>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</si>
  <si>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</si>
  <si>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</si>
  <si>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</si>
  <si>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</si>
  <si>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</si>
  <si>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</si>
  <si>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</si>
  <si>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</si>
  <si>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</si>
  <si>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</si>
  <si>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</si>
  <si>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</si>
  <si>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</si>
  <si>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</si>
  <si>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</si>
  <si>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</si>
  <si>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</si>
  <si>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</si>
  <si>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</si>
  <si>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</si>
  <si>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</si>
  <si>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</si>
  <si>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</si>
  <si>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</si>
  <si>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</si>
  <si>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</si>
  <si>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</si>
  <si>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</si>
  <si>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</si>
  <si>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</si>
  <si>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</si>
  <si>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</si>
  <si>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</si>
  <si>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</si>
  <si>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</si>
  <si>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</si>
  <si>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</si>
  <si>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</si>
  <si>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</si>
  <si>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</si>
  <si>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</si>
  <si>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</si>
  <si>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</si>
  <si>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</si>
  <si>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</si>
  <si>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</si>
  <si>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</si>
  <si>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</si>
  <si>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</si>
  <si>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</si>
  <si>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</si>
  <si>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</si>
  <si>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</si>
  <si>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</si>
  <si>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</si>
  <si>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</si>
  <si>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</si>
  <si>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</si>
  <si>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</si>
  <si>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</si>
  <si>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</si>
  <si>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</si>
  <si>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</si>
  <si>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</si>
  <si>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</si>
  <si>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</si>
  <si>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</si>
  <si>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</si>
  <si>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</si>
  <si>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</si>
  <si>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</si>
  <si>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</si>
  <si>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</si>
  <si>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</si>
  <si>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</si>
  <si>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</si>
  <si>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</si>
  <si>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</si>
  <si>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</si>
  <si>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</si>
  <si>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</si>
  <si>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</si>
  <si>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</si>
  <si>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</si>
  <si>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</si>
  <si>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</si>
  <si>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</si>
  <si>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</si>
  <si>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</si>
  <si>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</si>
  <si>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</si>
  <si>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</si>
  <si>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</si>
  <si>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</si>
  <si>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</si>
  <si>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</si>
  <si>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</si>
  <si>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</si>
  <si>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</si>
  <si>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</si>
  <si>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</si>
  <si>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</si>
  <si>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</si>
  <si>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</si>
  <si>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</si>
  <si>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</si>
  <si>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</si>
  <si>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</si>
  <si>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</si>
  <si>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</si>
  <si>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</si>
  <si>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</si>
  <si>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</si>
  <si>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</si>
  <si>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</si>
  <si>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</si>
  <si>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</si>
  <si>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</si>
  <si>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</si>
  <si>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</si>
  <si>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</si>
  <si>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</si>
  <si>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</si>
  <si>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</si>
  <si>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</si>
  <si>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</si>
  <si>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</si>
  <si>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</si>
  <si>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</si>
  <si>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</si>
  <si>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</si>
  <si>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</si>
  <si>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</si>
  <si>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</si>
  <si>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</si>
  <si>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</si>
  <si>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</si>
  <si>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</si>
  <si>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</si>
  <si>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</si>
  <si>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</si>
  <si>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</si>
  <si>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</si>
  <si>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</si>
  <si>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</si>
  <si>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</si>
  <si>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</si>
  <si>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</si>
  <si>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</si>
  <si>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</si>
  <si>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</si>
  <si>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</si>
  <si>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</si>
  <si>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</si>
  <si>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</si>
  <si>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</si>
  <si>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</si>
  <si>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</si>
  <si>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</si>
  <si>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</si>
  <si>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</si>
  <si>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</si>
  <si>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</si>
  <si>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</si>
  <si>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</si>
  <si>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</si>
  <si>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</si>
  <si>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</si>
  <si>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</si>
  <si>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</si>
  <si>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</si>
  <si>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</si>
  <si>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</si>
  <si>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</si>
  <si>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</si>
  <si>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</si>
  <si>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</si>
  <si>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</si>
  <si>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</si>
  <si>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</si>
  <si>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</si>
  <si>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</si>
  <si>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</si>
  <si>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</si>
  <si>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</si>
  <si>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</si>
  <si>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</si>
  <si>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</si>
  <si>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</si>
  <si>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</si>
  <si>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</si>
  <si>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</si>
  <si>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</si>
  <si>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</si>
  <si>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</si>
  <si>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</si>
  <si>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</si>
  <si>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</si>
  <si>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</si>
  <si>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</si>
  <si>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</si>
  <si>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</si>
  <si>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</si>
  <si>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</si>
  <si>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</si>
  <si>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</si>
  <si>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</si>
  <si>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</si>
  <si>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</si>
  <si>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</si>
  <si>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</si>
  <si>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</si>
  <si>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</si>
  <si>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</si>
  <si>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</si>
  <si>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</si>
  <si>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</si>
  <si>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</si>
  <si>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</si>
  <si>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</si>
  <si>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</si>
  <si>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</si>
  <si>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</si>
  <si>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</si>
  <si>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</si>
  <si>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</si>
  <si>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</si>
  <si>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</si>
  <si>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</si>
  <si>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</si>
  <si>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</si>
  <si>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</si>
  <si>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</si>
  <si>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</si>
  <si>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</si>
  <si>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</si>
  <si>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</si>
  <si>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</si>
  <si>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</si>
  <si>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</si>
  <si>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</si>
  <si>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</si>
  <si>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</si>
  <si>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</si>
  <si>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</si>
  <si>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</si>
  <si>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</si>
  <si>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</si>
  <si>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</si>
  <si>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</si>
  <si>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</si>
  <si>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</si>
  <si>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</si>
  <si>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</si>
  <si>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</si>
  <si>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</si>
  <si>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</si>
  <si>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</si>
  <si>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</si>
  <si>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</si>
  <si>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</si>
  <si>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</si>
  <si>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</si>
  <si>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</si>
  <si>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</si>
  <si>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</si>
  <si>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</si>
  <si>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</si>
  <si>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</si>
  <si>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</si>
  <si>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</si>
  <si>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</si>
  <si>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</si>
  <si>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</si>
  <si>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</si>
  <si>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</si>
  <si>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</si>
  <si>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</si>
  <si>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</si>
  <si>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</si>
  <si>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</si>
  <si>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</si>
  <si>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</si>
  <si>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</si>
  <si>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</si>
  <si>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</si>
  <si>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</si>
  <si>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</si>
  <si>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</si>
  <si>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</si>
  <si>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</si>
  <si>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</si>
  <si>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</si>
  <si>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</si>
  <si>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</si>
  <si>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</si>
  <si>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</si>
  <si>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</si>
  <si>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</si>
  <si>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</si>
  <si>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</si>
  <si>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</si>
  <si>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</si>
  <si>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</si>
  <si>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</si>
  <si>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</si>
  <si>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</si>
  <si>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</si>
  <si>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</si>
  <si>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</si>
  <si>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</si>
  <si>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</si>
  <si>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</si>
  <si>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</si>
  <si>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</si>
  <si>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</si>
  <si>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</si>
  <si>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</si>
  <si>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</si>
  <si>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</si>
  <si>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</si>
  <si>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</si>
  <si>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</si>
  <si>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</si>
  <si>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</si>
  <si>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</si>
  <si>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</si>
  <si>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</si>
  <si>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</si>
  <si>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</si>
  <si>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</si>
  <si>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</si>
  <si>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</si>
  <si>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</si>
  <si>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</si>
  <si>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</si>
  <si>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</si>
  <si>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</si>
  <si>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</si>
  <si>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</si>
  <si>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</si>
  <si>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</si>
  <si>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</si>
  <si>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</si>
  <si>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</si>
  <si>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</si>
  <si>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</si>
  <si>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</si>
  <si>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</si>
  <si>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</si>
  <si>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</si>
  <si>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</si>
  <si>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</si>
  <si>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</si>
  <si>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</si>
  <si>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</si>
  <si>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</si>
  <si>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</si>
  <si>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</si>
  <si>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</si>
  <si>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</si>
  <si>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</si>
  <si>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</si>
  <si>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</si>
  <si>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</si>
  <si>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</si>
  <si>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</si>
  <si>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</si>
  <si>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</si>
  <si>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</si>
  <si>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</si>
  <si>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</si>
  <si>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</si>
  <si>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</si>
  <si>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</si>
  <si>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</si>
  <si>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</si>
  <si>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</si>
  <si>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</si>
  <si>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</si>
  <si>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</si>
  <si>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</si>
  <si>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</si>
  <si>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</si>
  <si>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</si>
  <si>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</si>
  <si>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</si>
  <si>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</si>
  <si>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</si>
  <si>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</si>
  <si>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</si>
  <si>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</si>
  <si>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</si>
  <si>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</si>
  <si>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</si>
  <si>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</si>
  <si>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</si>
  <si>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</si>
  <si>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</si>
  <si>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</si>
  <si>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</si>
  <si>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</si>
  <si>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</si>
  <si>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</si>
  <si>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</si>
  <si>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</si>
  <si>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</si>
  <si>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</si>
  <si>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</si>
  <si>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</si>
  <si>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</si>
  <si>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</si>
  <si>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</si>
  <si>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</si>
  <si>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</si>
  <si>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</si>
  <si>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</si>
  <si>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</si>
  <si>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</si>
  <si>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</si>
  <si>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</si>
  <si>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</si>
  <si>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</si>
  <si>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</si>
  <si>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</si>
  <si>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</si>
  <si>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</si>
  <si>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</si>
  <si>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</si>
  <si>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</si>
  <si>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</si>
  <si>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</si>
  <si>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</si>
  <si>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</si>
  <si>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</si>
  <si>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</si>
  <si>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</si>
  <si>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</si>
  <si>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</si>
  <si>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</si>
  <si>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</si>
  <si>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</si>
  <si>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</si>
  <si>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</si>
  <si>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</si>
  <si>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</si>
  <si>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</si>
  <si>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</si>
  <si>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</si>
  <si>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</si>
  <si>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</si>
  <si>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</si>
  <si>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</si>
  <si>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</si>
  <si>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</si>
  <si>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</si>
  <si>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</si>
  <si>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</si>
  <si>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</si>
  <si>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</si>
  <si>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</si>
  <si>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</si>
  <si>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</si>
  <si>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</si>
  <si>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</si>
  <si>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</si>
  <si>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</si>
  <si>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</si>
  <si>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</si>
  <si>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</si>
  <si>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</si>
  <si>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</si>
  <si>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</si>
  <si>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</si>
  <si>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</si>
  <si>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</si>
  <si>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</si>
  <si>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</si>
  <si>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</si>
  <si>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</si>
  <si>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</si>
  <si>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</si>
  <si>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</si>
  <si>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</si>
  <si>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</si>
  <si>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</si>
  <si>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</si>
  <si>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</si>
  <si>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</si>
  <si>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</si>
  <si>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</si>
  <si>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</si>
  <si>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</si>
  <si>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</si>
  <si>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</si>
  <si>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</si>
  <si>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</si>
  <si>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</si>
  <si>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</si>
  <si>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</si>
  <si>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</si>
  <si>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</si>
  <si>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</si>
  <si>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</si>
  <si>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</si>
  <si>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</si>
  <si>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</si>
  <si>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</si>
  <si>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</si>
  <si>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</si>
  <si>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</si>
  <si>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</si>
  <si>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</si>
  <si>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</si>
  <si>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</si>
  <si>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</si>
  <si>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</si>
  <si>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</si>
  <si>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</si>
  <si>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</si>
  <si>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</si>
  <si>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</si>
  <si>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</si>
  <si>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</si>
  <si>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</si>
  <si>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</si>
  <si>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</si>
  <si>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</si>
  <si>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</si>
  <si>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</si>
  <si>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</si>
  <si>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</si>
  <si>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</si>
  <si>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</si>
  <si>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</si>
  <si>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</si>
  <si>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</si>
  <si>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</si>
  <si>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</si>
  <si>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</si>
  <si>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</si>
  <si>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</si>
  <si>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</si>
  <si>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</si>
  <si>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</si>
  <si>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</si>
  <si>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</si>
  <si>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</si>
  <si>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</si>
  <si>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</si>
  <si>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</si>
  <si>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</si>
  <si>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</si>
  <si>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</si>
  <si>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</si>
  <si>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</si>
  <si>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</si>
  <si>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</si>
  <si>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</si>
  <si>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</si>
  <si>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</si>
  <si>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</si>
  <si>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</si>
  <si>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</si>
  <si>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</si>
  <si>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</si>
  <si>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</si>
  <si>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</si>
  <si>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</si>
  <si>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</si>
  <si>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</si>
  <si>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</si>
  <si>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</si>
  <si>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</si>
  <si>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</si>
  <si>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</si>
  <si>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</si>
  <si>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</si>
  <si>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</si>
  <si>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</si>
  <si>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</si>
  <si>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</si>
  <si>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</si>
  <si>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</si>
  <si>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</si>
  <si>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</si>
  <si>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</si>
  <si>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</si>
  <si>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</si>
  <si>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</si>
  <si>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</si>
  <si>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</si>
  <si>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</si>
  <si>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</si>
  <si>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</si>
  <si>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</si>
  <si>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</si>
  <si>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</si>
  <si>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</si>
  <si>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</si>
  <si>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</si>
  <si>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</si>
  <si>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</si>
  <si>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</si>
  <si>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</si>
  <si>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</si>
  <si>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</si>
  <si>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</si>
  <si>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</si>
  <si>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</si>
  <si>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</si>
  <si>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</si>
  <si>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</si>
  <si>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</si>
  <si>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</si>
  <si>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</si>
  <si>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</si>
  <si>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</si>
  <si>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</si>
  <si>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</si>
  <si>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</si>
  <si>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</si>
  <si>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</si>
  <si>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</si>
  <si>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</si>
  <si>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</si>
  <si>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</si>
  <si>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</si>
  <si>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</si>
  <si>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</si>
  <si>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</si>
  <si>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</si>
  <si>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</si>
  <si>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</si>
  <si>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</si>
  <si>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</si>
  <si>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</si>
  <si>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</si>
  <si>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</si>
  <si>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</si>
  <si>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</si>
  <si>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</si>
  <si>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</si>
  <si>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</si>
  <si>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</si>
  <si>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</si>
  <si>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</si>
  <si>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</si>
  <si>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</si>
  <si>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</si>
  <si>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</si>
  <si>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</si>
  <si>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</si>
  <si>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</si>
  <si>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</si>
  <si>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</si>
  <si>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</si>
  <si>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</si>
  <si>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</si>
  <si>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</si>
  <si>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</si>
  <si>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</si>
  <si>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</si>
  <si>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</si>
  <si>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</si>
  <si>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</si>
  <si>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</si>
  <si>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</si>
  <si>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</si>
  <si>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</si>
  <si>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</si>
  <si>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</si>
  <si>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</si>
  <si>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</si>
  <si>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</si>
  <si>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</si>
  <si>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</si>
  <si>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</si>
  <si>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</si>
  <si>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</si>
  <si>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</si>
  <si>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</si>
  <si>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</si>
  <si>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</si>
  <si>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</si>
  <si>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</si>
  <si>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</si>
  <si>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</si>
  <si>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</si>
  <si>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</si>
  <si>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</si>
  <si>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</si>
  <si>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</si>
  <si>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</si>
  <si>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</si>
  <si>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</si>
  <si>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</si>
  <si>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</si>
  <si>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</si>
  <si>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</si>
  <si>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</si>
  <si>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</si>
  <si>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</si>
  <si>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</si>
  <si>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</si>
  <si>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</si>
  <si>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</si>
  <si>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</si>
  <si>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</si>
  <si>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</si>
  <si>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</si>
  <si>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</si>
  <si>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</si>
  <si>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</si>
  <si>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</si>
  <si>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</si>
  <si>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</si>
  <si>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</si>
  <si>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</si>
  <si>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</si>
  <si>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</si>
  <si>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</si>
  <si>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</si>
  <si>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</si>
  <si>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</si>
  <si>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</si>
  <si>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</si>
  <si>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</si>
  <si>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</si>
  <si>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</si>
  <si>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</si>
  <si>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</si>
  <si>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</si>
  <si>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</si>
  <si>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</si>
  <si>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</si>
  <si>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</si>
  <si>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</si>
  <si>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</si>
  <si>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</si>
  <si>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</si>
  <si>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</si>
  <si>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</si>
  <si>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</si>
  <si>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</si>
  <si>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</si>
  <si>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</si>
  <si>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</si>
  <si>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</si>
  <si>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</si>
  <si>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</si>
  <si>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</si>
  <si>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</si>
  <si>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</si>
  <si>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</si>
  <si>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</si>
  <si>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</si>
  <si>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</si>
  <si>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</si>
  <si>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</si>
  <si>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</si>
  <si>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</si>
  <si>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</si>
  <si>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</si>
  <si>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</si>
  <si>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</si>
  <si>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</si>
  <si>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</si>
  <si>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</si>
  <si>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</si>
  <si>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</si>
  <si>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</si>
  <si>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</si>
  <si>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</si>
  <si>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</si>
  <si>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</si>
  <si>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</si>
  <si>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</si>
  <si>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</si>
  <si>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</si>
  <si>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</si>
  <si>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</si>
  <si>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</si>
  <si>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</si>
  <si>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</si>
  <si>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</si>
  <si>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</si>
  <si>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</si>
  <si>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</si>
  <si>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</si>
  <si>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</si>
  <si>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</si>
  <si>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</si>
  <si>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</si>
  <si>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</si>
  <si>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</si>
  <si>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</si>
  <si>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</si>
  <si>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</si>
  <si>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</si>
  <si>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</si>
  <si>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</si>
  <si>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</si>
  <si>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</si>
  <si>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</si>
  <si>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</si>
  <si>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</si>
  <si>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</si>
  <si>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</si>
  <si>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</si>
  <si>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</si>
  <si>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</si>
  <si>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</si>
  <si>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</si>
  <si>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</si>
  <si>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</si>
  <si>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</si>
  <si>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</si>
  <si>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</si>
  <si>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</si>
  <si>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</si>
  <si>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</si>
  <si>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</si>
  <si>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</si>
  <si>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</si>
  <si>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</si>
  <si>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</si>
  <si>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</si>
  <si>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</si>
  <si>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</si>
  <si>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</si>
  <si>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</si>
  <si>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</si>
  <si>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</si>
  <si>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</si>
  <si>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</si>
  <si>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</si>
  <si>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</si>
  <si>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</si>
  <si>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</si>
  <si>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</si>
  <si>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</si>
  <si>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</si>
  <si>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</si>
  <si>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</si>
  <si>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</si>
  <si>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</si>
  <si>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</si>
  <si>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</si>
  <si>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</si>
  <si>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</si>
  <si>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</si>
  <si>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</si>
  <si>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</si>
  <si>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</si>
  <si>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</si>
  <si>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</si>
  <si>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</si>
  <si>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</si>
  <si>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</si>
  <si>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</si>
  <si>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</si>
  <si>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</si>
  <si>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</si>
  <si>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</si>
  <si>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</si>
  <si>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</si>
  <si>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</si>
  <si>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</si>
  <si>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</si>
  <si>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</si>
  <si>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</si>
  <si>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</si>
  <si>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</si>
  <si>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</si>
  <si>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</si>
  <si>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</si>
  <si>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</si>
  <si>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</si>
  <si>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</si>
  <si>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</si>
  <si>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</si>
  <si>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</si>
  <si>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</si>
  <si>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</si>
  <si>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</si>
  <si>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</si>
  <si>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</si>
  <si>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</si>
  <si>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</si>
  <si>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</si>
  <si>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</si>
  <si>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</si>
  <si>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</si>
  <si>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</si>
  <si>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</si>
  <si>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</si>
  <si>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</si>
  <si>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</si>
  <si>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</si>
  <si>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</si>
  <si>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</si>
  <si>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</si>
  <si>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</si>
  <si>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</si>
  <si>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</si>
  <si>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</si>
  <si>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</si>
  <si>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</si>
  <si>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</si>
  <si>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</si>
  <si>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</si>
  <si>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</si>
  <si>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</si>
  <si>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</si>
  <si>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</si>
  <si>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</si>
  <si>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</si>
  <si>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</si>
  <si>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</si>
  <si>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</si>
  <si>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</si>
  <si>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</si>
  <si>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</si>
  <si>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</si>
  <si>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</si>
  <si>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</si>
  <si>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</si>
  <si>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</si>
  <si>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</si>
  <si>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</si>
  <si>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</si>
  <si>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</si>
  <si>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</si>
  <si>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</si>
  <si>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</si>
  <si>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</si>
  <si>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</si>
  <si>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</si>
  <si>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</si>
  <si>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</si>
  <si>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</si>
  <si>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</si>
  <si>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</si>
  <si>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</si>
  <si>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</si>
  <si>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</si>
  <si>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</si>
  <si>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</si>
  <si>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</si>
  <si>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</si>
  <si>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</si>
  <si>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</si>
  <si>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</si>
  <si>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</si>
  <si>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</si>
  <si>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</si>
  <si>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</si>
  <si>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</si>
  <si>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</si>
  <si>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</si>
  <si>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</si>
  <si>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</si>
  <si>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</si>
  <si>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</si>
  <si>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</si>
  <si>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</si>
  <si>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</si>
  <si>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</si>
  <si>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</si>
  <si>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</si>
  <si>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</si>
  <si>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</si>
  <si>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</si>
  <si>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</si>
  <si>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</si>
  <si>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</si>
  <si>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</si>
  <si>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</si>
  <si>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</si>
  <si>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</si>
  <si>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</si>
  <si>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</si>
  <si>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</si>
  <si>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</si>
  <si>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</si>
  <si>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</si>
  <si>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</si>
  <si>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</si>
  <si>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</si>
  <si>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</si>
  <si>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</si>
  <si>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</si>
  <si>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</si>
  <si>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</si>
  <si>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</si>
  <si>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</si>
  <si>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</si>
  <si>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</si>
  <si>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</si>
  <si>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</si>
  <si>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</si>
  <si>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</si>
  <si>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</si>
  <si>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</si>
  <si>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</si>
  <si>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</si>
  <si>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</si>
  <si>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</si>
  <si>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</si>
  <si>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</si>
  <si>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</si>
  <si>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</si>
  <si>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</si>
  <si>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</si>
  <si>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</si>
  <si>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</si>
  <si>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</si>
  <si>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</si>
  <si>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</si>
  <si>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</si>
  <si>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</si>
  <si>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</si>
  <si>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</si>
  <si>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</si>
  <si>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</si>
  <si>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</si>
  <si>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</si>
  <si>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</si>
  <si>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</si>
  <si>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</si>
  <si>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</si>
  <si>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</si>
  <si>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</si>
  <si>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</si>
  <si>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</si>
  <si>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</si>
  <si>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</si>
  <si>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</si>
  <si>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</si>
  <si>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</si>
  <si>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</si>
  <si>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</si>
  <si>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</si>
  <si>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</si>
  <si>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</si>
  <si>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</si>
  <si>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</si>
  <si>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</si>
  <si>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</si>
  <si>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</si>
  <si>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</si>
  <si>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</si>
  <si>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</si>
  <si>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</si>
  <si>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</si>
  <si>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</si>
  <si>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</si>
  <si>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</si>
  <si>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</si>
  <si>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</si>
  <si>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</si>
  <si>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</si>
  <si>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</si>
  <si>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</si>
  <si>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</si>
  <si>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</si>
  <si>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</si>
  <si>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</si>
  <si>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</si>
  <si>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</si>
  <si>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</si>
  <si>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</si>
  <si>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</si>
  <si>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</si>
  <si>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</si>
  <si>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</si>
  <si>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</si>
  <si>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</si>
  <si>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</si>
  <si>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</si>
  <si>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</si>
  <si>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</si>
  <si>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</si>
  <si>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</si>
  <si>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</si>
  <si>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</si>
  <si>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</si>
  <si>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</si>
  <si>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</si>
  <si>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</si>
  <si>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</si>
  <si>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</si>
  <si>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</si>
  <si>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</si>
  <si>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</si>
  <si>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</si>
  <si>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</si>
  <si>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</si>
  <si>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</si>
  <si>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</si>
  <si>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</si>
  <si>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</si>
  <si>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</si>
  <si>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</si>
  <si>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</si>
  <si>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</si>
  <si>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</si>
  <si>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</si>
  <si>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</si>
  <si>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</si>
  <si>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</si>
  <si>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</si>
  <si>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</si>
  <si>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</si>
  <si>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</si>
  <si>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</si>
  <si>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</si>
  <si>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</si>
  <si>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</si>
  <si>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</si>
  <si>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</si>
  <si>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</si>
  <si>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</si>
  <si>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</si>
  <si>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</si>
  <si>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</si>
  <si>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</si>
  <si>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</si>
  <si>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</si>
  <si>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</si>
  <si>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</si>
  <si>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</si>
  <si>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</si>
  <si>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</si>
  <si>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</si>
  <si>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</si>
  <si>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</si>
  <si>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</si>
  <si>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</si>
  <si>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</si>
  <si>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</si>
  <si>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</si>
  <si>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</si>
  <si>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</si>
  <si>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</si>
  <si>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</si>
  <si>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</si>
  <si>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</si>
  <si>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</si>
  <si>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</si>
  <si>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</si>
  <si>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</si>
  <si>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</si>
  <si>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</si>
  <si>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</si>
  <si>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</si>
  <si>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</si>
  <si>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</si>
  <si>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</si>
  <si>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</si>
  <si>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</si>
  <si>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</si>
  <si>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</si>
  <si>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</si>
  <si>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</si>
  <si>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</si>
  <si>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</si>
  <si>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</si>
  <si>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</si>
  <si>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</si>
  <si>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</si>
  <si>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</si>
  <si>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</si>
  <si>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</si>
  <si>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</si>
  <si>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</si>
  <si>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</si>
  <si>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</si>
  <si>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</si>
  <si>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</si>
  <si>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</si>
  <si>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</si>
  <si>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</si>
  <si>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</si>
  <si>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</si>
  <si>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</si>
  <si>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</si>
  <si>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</si>
  <si>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</si>
  <si>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</si>
  <si>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</si>
  <si>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</si>
  <si>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</si>
  <si>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</si>
  <si>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</si>
  <si>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</si>
  <si>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</si>
  <si>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</si>
  <si>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</si>
  <si>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</si>
  <si>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</si>
  <si>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</si>
  <si>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</si>
  <si>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</si>
  <si>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</si>
  <si>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</si>
  <si>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</si>
  <si>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</si>
  <si>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</si>
  <si>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</si>
  <si>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</si>
  <si>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</si>
  <si>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</si>
  <si>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</si>
  <si>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</si>
  <si>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</si>
  <si>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</si>
  <si>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</si>
  <si>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</si>
  <si>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</si>
  <si>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</si>
  <si>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</si>
  <si>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</si>
  <si>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</si>
  <si>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</si>
  <si>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</si>
  <si>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</si>
  <si>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</si>
  <si>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</si>
  <si>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</si>
  <si>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</si>
  <si>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</si>
  <si>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</si>
  <si>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</si>
  <si>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</si>
  <si>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</si>
  <si>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</si>
  <si>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</si>
  <si>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</si>
  <si>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</si>
  <si>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</si>
  <si>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</si>
  <si>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</si>
  <si>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</si>
  <si>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</si>
  <si>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</si>
  <si>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</si>
  <si>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</si>
  <si>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</si>
  <si>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</si>
  <si>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</si>
  <si>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</si>
  <si>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</si>
  <si>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</si>
  <si>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</si>
  <si>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</si>
  <si>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</si>
  <si>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</si>
  <si>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</si>
  <si>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</si>
  <si>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</si>
  <si>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</si>
  <si>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</si>
  <si>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</si>
  <si>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</si>
  <si>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</si>
  <si>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</si>
  <si>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</si>
  <si>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</si>
  <si>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</si>
  <si>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</si>
  <si>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</si>
  <si>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</si>
  <si>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</si>
  <si>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</si>
  <si>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</si>
  <si>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</si>
  <si>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</si>
  <si>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</si>
  <si>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</si>
  <si>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</si>
  <si>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</si>
  <si>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</si>
  <si>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</si>
  <si>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</si>
  <si>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</si>
  <si>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</si>
  <si>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</si>
  <si>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</si>
  <si>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</si>
  <si>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</si>
  <si>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</si>
  <si>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</si>
  <si>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</si>
  <si>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</si>
  <si>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</si>
  <si>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</si>
  <si>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</si>
  <si>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</si>
  <si>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</si>
  <si>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</si>
  <si>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</si>
  <si>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</si>
  <si>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</si>
  <si>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</si>
  <si>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</si>
  <si>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</si>
  <si>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</si>
  <si>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</si>
  <si>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</si>
  <si>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</si>
  <si>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</si>
  <si>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</si>
  <si>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</si>
  <si>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</si>
  <si>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</si>
  <si>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</si>
  <si>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</si>
  <si>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</si>
  <si>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</si>
  <si>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</si>
  <si>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</si>
  <si>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</si>
  <si>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</si>
  <si>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</si>
  <si>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</si>
  <si>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</si>
  <si>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</si>
  <si>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</si>
  <si>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</si>
  <si>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</si>
  <si>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</si>
  <si>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</si>
  <si>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</si>
  <si>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</si>
  <si>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</si>
  <si>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</si>
  <si>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</si>
  <si>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</si>
  <si>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</si>
  <si>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</si>
  <si>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</si>
  <si>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</si>
  <si>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</si>
  <si>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</si>
  <si>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</si>
  <si>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</si>
  <si>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</si>
  <si>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</si>
  <si>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</si>
  <si>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</si>
  <si>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</si>
  <si>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</si>
  <si>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</si>
  <si>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</si>
  <si>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</si>
  <si>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</si>
  <si>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</si>
  <si>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</si>
  <si>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</si>
  <si>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</si>
  <si>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</si>
  <si>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</si>
  <si>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</si>
  <si>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</si>
  <si>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</si>
  <si>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</si>
  <si>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</si>
  <si>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</si>
  <si>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</si>
  <si>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</si>
  <si>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</si>
  <si>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</si>
  <si>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</si>
  <si>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</si>
  <si>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</si>
  <si>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</si>
  <si>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</si>
  <si>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</si>
  <si>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</si>
  <si>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</si>
  <si>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</si>
  <si>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</si>
  <si>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</si>
  <si>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</si>
  <si>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</si>
  <si>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</si>
  <si>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</si>
  <si>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</si>
  <si>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</si>
  <si>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</si>
  <si>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</si>
  <si>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</si>
  <si>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</si>
  <si>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</si>
  <si>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</si>
  <si>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</si>
  <si>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</si>
  <si>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</si>
  <si>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</si>
  <si>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</si>
  <si>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</si>
  <si>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</si>
  <si>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</si>
  <si>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</si>
  <si>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</si>
  <si>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</si>
  <si>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</si>
  <si>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</si>
  <si>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</si>
  <si>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</si>
  <si>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</si>
  <si>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</si>
  <si>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</si>
  <si>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</si>
  <si>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</si>
  <si>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</si>
  <si>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</si>
  <si>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</si>
  <si>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</si>
  <si>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</si>
  <si>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</si>
  <si>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</si>
  <si>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</si>
  <si>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</si>
  <si>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</si>
  <si>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</si>
  <si>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</si>
  <si>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</si>
  <si>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</si>
  <si>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</si>
  <si>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</si>
  <si>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</si>
  <si>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</si>
  <si>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</si>
  <si>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</si>
  <si>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</si>
  <si>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</si>
  <si>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</si>
  <si>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</si>
  <si>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</si>
  <si>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</si>
  <si>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</si>
  <si>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</si>
  <si>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</si>
  <si>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</si>
  <si>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</si>
  <si>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</si>
  <si>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</si>
  <si>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</si>
  <si>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</si>
  <si>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</si>
  <si>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</si>
  <si>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</si>
  <si>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</si>
  <si>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</si>
  <si>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</si>
  <si>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</si>
  <si>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</si>
  <si>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</si>
  <si>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</si>
  <si>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</si>
  <si>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</si>
  <si>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</si>
  <si>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</si>
  <si>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</si>
  <si>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</si>
  <si>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</si>
  <si>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</si>
  <si>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</si>
  <si>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</si>
  <si>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</si>
  <si>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</si>
  <si>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</si>
  <si>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</si>
  <si>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</si>
  <si>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</si>
  <si>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</si>
  <si>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</si>
  <si>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</si>
  <si>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</si>
  <si>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</si>
  <si>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</si>
  <si>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</si>
  <si>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</si>
  <si>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</si>
  <si>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</si>
  <si>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</si>
  <si>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</si>
  <si>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</si>
  <si>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</si>
  <si>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</si>
  <si>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</si>
  <si>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</si>
  <si>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</si>
  <si>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</si>
  <si>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</si>
  <si>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</si>
  <si>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</si>
  <si>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</si>
  <si>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</si>
  <si>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</si>
  <si>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</si>
  <si>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</si>
  <si>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</si>
  <si>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</si>
  <si>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</si>
  <si>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</si>
  <si>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</si>
  <si>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</si>
  <si>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</si>
  <si>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</si>
  <si>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</si>
  <si>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</si>
  <si>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</si>
  <si>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</si>
  <si>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</si>
  <si>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</si>
  <si>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</si>
  <si>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</si>
  <si>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</si>
  <si>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</si>
  <si>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</si>
  <si>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</si>
  <si>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</si>
  <si>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</si>
  <si>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</si>
  <si>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</si>
  <si>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</si>
  <si>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</si>
  <si>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</si>
  <si>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</si>
  <si>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</si>
  <si>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</si>
  <si>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</si>
  <si>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</si>
  <si>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</si>
  <si>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</si>
  <si>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</si>
  <si>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</si>
  <si>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</si>
  <si>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</si>
  <si>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</si>
  <si>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</si>
  <si>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</si>
  <si>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</si>
  <si>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</si>
  <si>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</si>
  <si>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</si>
  <si>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</si>
  <si>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</si>
  <si>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</si>
  <si>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</si>
  <si>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</si>
  <si>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</si>
  <si>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</si>
  <si>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</si>
  <si>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</si>
  <si>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</si>
  <si>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</si>
  <si>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</si>
  <si>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</si>
  <si>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</si>
  <si>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</si>
  <si>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</si>
  <si>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</si>
  <si>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</si>
  <si>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</si>
  <si>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</si>
  <si>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</si>
  <si>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</si>
  <si>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</si>
  <si>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</si>
  <si>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</si>
  <si>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</si>
  <si>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</si>
  <si>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</si>
  <si>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</si>
  <si>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</si>
  <si>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</si>
  <si>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</si>
  <si>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</si>
  <si>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</si>
  <si>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</si>
  <si>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</si>
  <si>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</si>
  <si>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</si>
  <si>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</si>
  <si>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</si>
  <si>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</si>
  <si>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</si>
  <si>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</si>
  <si>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</si>
  <si>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</si>
  <si>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</si>
  <si>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</si>
  <si>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</si>
  <si>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</si>
  <si>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</si>
  <si>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</si>
  <si>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</si>
  <si>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</si>
  <si>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</si>
  <si>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</si>
  <si>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</si>
  <si>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</si>
  <si>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</si>
  <si>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</si>
  <si>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</si>
  <si>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</si>
  <si>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</si>
  <si>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</si>
  <si>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</si>
  <si>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</si>
  <si>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</si>
  <si>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</si>
  <si>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</si>
  <si>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</si>
  <si>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</si>
  <si>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</si>
  <si>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</si>
  <si>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</si>
  <si>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</si>
  <si>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</si>
  <si>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</si>
  <si>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</si>
  <si>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</si>
  <si>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</si>
  <si>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</si>
  <si>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</si>
  <si>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</si>
  <si>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</si>
  <si>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</si>
  <si>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</si>
  <si>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</si>
  <si>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</si>
  <si>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</si>
  <si>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</si>
  <si>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</si>
  <si>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</si>
  <si>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</si>
  <si>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</si>
  <si>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</si>
  <si>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</si>
  <si>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</si>
  <si>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</si>
  <si>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</si>
  <si>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</si>
  <si>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</si>
  <si>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</si>
  <si>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</si>
  <si>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</si>
  <si>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</si>
  <si>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</si>
  <si>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</si>
  <si>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</si>
  <si>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</si>
  <si>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</si>
  <si>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</si>
  <si>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</si>
  <si>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</si>
  <si>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</si>
  <si>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</si>
  <si>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</si>
  <si>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</si>
  <si>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</si>
  <si>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</si>
  <si>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</si>
  <si>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</si>
  <si>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</si>
  <si>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</si>
  <si>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</si>
  <si>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</si>
  <si>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</si>
  <si>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</si>
  <si>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</si>
  <si>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</si>
  <si>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</si>
  <si>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</si>
  <si>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</si>
  <si>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</si>
  <si>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</si>
  <si>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</si>
  <si>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</si>
  <si>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</si>
  <si>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</si>
  <si>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</si>
  <si>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</si>
  <si>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</si>
  <si>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</si>
  <si>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</si>
  <si>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</si>
  <si>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</si>
  <si>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</si>
  <si>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</si>
  <si>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</si>
  <si>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</si>
  <si>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</si>
  <si>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</si>
  <si>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</si>
  <si>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</si>
  <si>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</si>
  <si>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</si>
  <si>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</si>
  <si>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</si>
  <si>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</si>
  <si>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</si>
  <si>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</si>
  <si>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</si>
  <si>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</si>
  <si>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</si>
  <si>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</si>
  <si>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</si>
  <si>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</si>
  <si>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</si>
  <si>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</si>
  <si>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</si>
  <si>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</si>
  <si>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</si>
  <si>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</si>
  <si>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</si>
  <si>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</si>
  <si>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</si>
  <si>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</si>
  <si>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</si>
  <si>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</si>
  <si>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</si>
  <si>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</si>
  <si>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</si>
  <si>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</si>
  <si>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</si>
  <si>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</si>
  <si>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</si>
  <si>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</si>
  <si>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</si>
  <si>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</si>
  <si>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</si>
  <si>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</si>
  <si>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</si>
  <si>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</si>
  <si>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</si>
  <si>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</si>
  <si>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</si>
  <si>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</si>
  <si>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</si>
  <si>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</si>
  <si>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</si>
  <si>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</si>
  <si>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</si>
  <si>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</si>
  <si>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</si>
  <si>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</si>
  <si>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</si>
  <si>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</si>
  <si>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</si>
  <si>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</si>
  <si>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</si>
  <si>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</si>
  <si>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</si>
  <si>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</si>
  <si>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</si>
  <si>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</si>
  <si>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</si>
  <si>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</si>
  <si>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</si>
  <si>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</si>
  <si>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</si>
  <si>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</si>
  <si>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</si>
  <si>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</si>
  <si>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</si>
  <si>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</si>
  <si>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</si>
  <si>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</si>
  <si>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</si>
  <si>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</si>
  <si>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</si>
  <si>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</si>
  <si>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</si>
  <si>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</si>
  <si>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</si>
  <si>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</si>
  <si>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</si>
  <si>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</si>
  <si>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</si>
  <si>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</si>
  <si>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</si>
  <si>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</si>
  <si>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</si>
  <si>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</si>
  <si>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</si>
  <si>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</si>
  <si>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</si>
  <si>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</si>
  <si>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</si>
  <si>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</si>
  <si>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</si>
  <si>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</si>
  <si>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</si>
  <si>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</si>
  <si>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</si>
  <si>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</si>
  <si>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</si>
  <si>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</si>
  <si>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</si>
  <si>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</si>
  <si>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</si>
  <si>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</si>
  <si>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</si>
  <si>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</si>
  <si>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</si>
  <si>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</si>
  <si>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</si>
  <si>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</si>
  <si>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</si>
  <si>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</si>
  <si>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</si>
  <si>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</si>
  <si>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</si>
  <si>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</si>
  <si>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</si>
  <si>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</si>
  <si>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</si>
  <si>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</si>
  <si>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</si>
  <si>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</si>
  <si>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</si>
  <si>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</si>
  <si>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</si>
  <si>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</si>
  <si>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</si>
  <si>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</si>
  <si>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</si>
  <si>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</si>
  <si>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</si>
  <si>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</si>
  <si>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</si>
  <si>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</si>
  <si>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</si>
  <si>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</si>
  <si>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</si>
  <si>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</si>
  <si>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</si>
  <si>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</si>
  <si>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</si>
  <si>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</si>
  <si>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</si>
  <si>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</si>
  <si>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</si>
  <si>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</si>
  <si>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</si>
  <si>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</si>
  <si>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</si>
  <si>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</si>
  <si>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</si>
  <si>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</si>
  <si>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</si>
  <si>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</si>
  <si>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</si>
  <si>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</si>
  <si>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</si>
  <si>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</si>
  <si>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</si>
  <si>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</si>
  <si>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</si>
  <si>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</si>
  <si>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</si>
  <si>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</si>
  <si>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</si>
  <si>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</si>
  <si>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</si>
  <si>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</si>
  <si>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</si>
  <si>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</si>
  <si>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</si>
  <si>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</si>
  <si>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</si>
  <si>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</si>
  <si>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</si>
  <si>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</si>
  <si>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</si>
  <si>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</si>
  <si>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</si>
  <si>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</si>
  <si>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</si>
  <si>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</si>
  <si>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</si>
  <si>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</si>
  <si>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</si>
  <si>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</si>
  <si>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</si>
  <si>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</si>
  <si>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</si>
  <si>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</si>
  <si>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</si>
  <si>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</si>
  <si>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</si>
  <si>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</si>
  <si>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</si>
  <si>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</si>
  <si>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</si>
  <si>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</si>
  <si>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</si>
  <si>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</si>
  <si>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</si>
  <si>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</si>
  <si>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</si>
  <si>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</si>
  <si>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</si>
  <si>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</si>
  <si>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</si>
  <si>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</si>
  <si>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</si>
  <si>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</si>
  <si>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</si>
  <si>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</si>
  <si>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</si>
  <si>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</si>
  <si>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</si>
  <si>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</si>
  <si>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</si>
  <si>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</si>
  <si>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</si>
  <si>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</si>
  <si>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</si>
  <si>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</si>
  <si>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</si>
  <si>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</si>
  <si>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</si>
  <si>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</si>
  <si>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</si>
  <si>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</si>
  <si>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</si>
  <si>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</si>
  <si>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</si>
  <si>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</si>
  <si>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</si>
  <si>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</si>
  <si>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</si>
  <si>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</si>
  <si>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</si>
  <si>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</si>
  <si>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</si>
  <si>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</si>
  <si>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</si>
  <si>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</si>
  <si>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</si>
  <si>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</si>
  <si>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</si>
  <si>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</si>
  <si>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</si>
  <si>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</si>
  <si>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</si>
  <si>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</si>
  <si>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</si>
  <si>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</si>
  <si>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</si>
  <si>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</si>
  <si>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</si>
  <si>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</si>
  <si>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</si>
  <si>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</si>
  <si>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</si>
  <si>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</si>
  <si>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</si>
  <si>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</si>
  <si>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</si>
  <si>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</si>
  <si>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</si>
  <si>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</si>
  <si>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</si>
  <si>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</si>
  <si>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</si>
  <si>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</si>
  <si>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</si>
  <si>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</si>
  <si>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</si>
  <si>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</si>
  <si>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</si>
  <si>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</si>
  <si>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</si>
  <si>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</si>
  <si>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</si>
  <si>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</si>
  <si>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</si>
  <si>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</si>
  <si>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</si>
  <si>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</si>
  <si>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</si>
  <si>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</si>
  <si>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</si>
  <si>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</si>
  <si>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</si>
  <si>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</si>
  <si>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</si>
  <si>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</si>
  <si>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</si>
  <si>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</si>
  <si>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</si>
  <si>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</si>
  <si>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</si>
  <si>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</si>
  <si>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</si>
  <si>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</si>
  <si>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</si>
  <si>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</si>
  <si>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</si>
  <si>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</si>
  <si>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</si>
  <si>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</si>
  <si>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</si>
  <si>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</si>
  <si>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</si>
  <si>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</si>
  <si>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</si>
  <si>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</si>
  <si>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</si>
  <si>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</si>
  <si>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</si>
  <si>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</si>
  <si>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</si>
  <si>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</si>
  <si>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</si>
  <si>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</si>
  <si>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</si>
  <si>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</si>
  <si>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</si>
  <si>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</si>
  <si>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</si>
  <si>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</si>
  <si>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</si>
  <si>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</si>
  <si>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</si>
  <si>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</si>
  <si>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</si>
  <si>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</si>
  <si>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</si>
  <si>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</si>
  <si>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</si>
  <si>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</si>
  <si>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</si>
  <si>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</si>
  <si>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</si>
  <si>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</si>
  <si>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</si>
  <si>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</si>
  <si>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</si>
  <si>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</si>
  <si>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</si>
  <si>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</si>
  <si>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</si>
  <si>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</si>
  <si>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</si>
  <si>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</si>
  <si>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</si>
  <si>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</si>
  <si>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</si>
  <si>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</si>
  <si>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</si>
  <si>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</si>
  <si>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</si>
  <si>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</si>
  <si>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</si>
  <si>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</si>
  <si>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</si>
  <si>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</si>
  <si>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</si>
  <si>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</si>
  <si>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</si>
  <si>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</si>
  <si>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</si>
  <si>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</si>
  <si>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</si>
  <si>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</si>
  <si>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</si>
  <si>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</si>
  <si>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</si>
  <si>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</si>
  <si>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</si>
  <si>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</si>
  <si>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</si>
  <si>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</si>
  <si>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</si>
  <si>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</si>
  <si>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</si>
  <si>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</si>
  <si>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</si>
  <si>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</si>
  <si>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</si>
  <si>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</si>
  <si>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</si>
  <si>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</si>
  <si>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</si>
  <si>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</si>
  <si>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</si>
  <si>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</si>
  <si>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</si>
  <si>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</si>
  <si>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</si>
  <si>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</si>
  <si>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</si>
  <si>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</si>
  <si>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</si>
  <si>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</si>
  <si>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</si>
  <si>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</si>
  <si>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</si>
  <si>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</si>
  <si>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</si>
  <si>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</si>
  <si>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</si>
  <si>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</si>
  <si>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</si>
  <si>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</si>
  <si>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</si>
  <si>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</si>
  <si>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</si>
  <si>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</si>
  <si>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</si>
  <si>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</si>
  <si>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</si>
  <si>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</si>
  <si>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</si>
  <si>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</si>
  <si>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</si>
  <si>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</si>
  <si>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</si>
  <si>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</si>
  <si>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</si>
  <si>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</si>
  <si>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</si>
  <si>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</si>
  <si>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</si>
  <si>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</si>
  <si>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</si>
  <si>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</si>
  <si>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</si>
  <si>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</si>
  <si>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</si>
  <si>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</si>
  <si>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</si>
  <si>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</si>
  <si>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</si>
  <si>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</si>
  <si>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</si>
  <si>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</si>
  <si>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</si>
  <si>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</si>
  <si>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</si>
  <si>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</si>
  <si>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</si>
  <si>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</si>
  <si>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</si>
  <si>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</si>
  <si>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</si>
  <si>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</si>
  <si>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</si>
  <si>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</si>
  <si>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</si>
  <si>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</si>
  <si>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</si>
  <si>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</si>
  <si>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</si>
  <si>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</si>
  <si>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</si>
  <si>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</si>
  <si>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</si>
  <si>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</si>
  <si>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</si>
  <si>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</si>
  <si>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</si>
  <si>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</si>
  <si>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</si>
  <si>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</si>
  <si>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</si>
  <si>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</si>
  <si>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</si>
  <si>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</si>
  <si>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</si>
  <si>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</si>
  <si>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</si>
  <si>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</si>
  <si>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</si>
  <si>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</si>
  <si>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</si>
  <si>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</si>
  <si>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</si>
  <si>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</si>
  <si>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</si>
  <si>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</si>
  <si>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</si>
  <si>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</si>
  <si>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</si>
  <si>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</si>
  <si>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</si>
  <si>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</si>
  <si>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</si>
  <si>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</si>
  <si>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</si>
  <si>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</si>
  <si>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</si>
  <si>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</si>
  <si>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</si>
  <si>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</si>
  <si>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</si>
  <si>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</si>
  <si>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</si>
  <si>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</si>
  <si>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</si>
  <si>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</si>
  <si>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</si>
  <si>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</si>
  <si>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</si>
  <si>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</si>
  <si>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</si>
  <si>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</si>
  <si>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</si>
  <si>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</si>
  <si>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</si>
  <si>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</si>
  <si>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</si>
  <si>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</si>
  <si>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</si>
  <si>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</si>
  <si>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</si>
  <si>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</si>
  <si>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</si>
  <si>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</si>
  <si>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</si>
  <si>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</si>
  <si>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</si>
  <si>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</si>
  <si>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</si>
  <si>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</si>
  <si>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</si>
  <si>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</si>
  <si>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</si>
  <si>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</si>
  <si>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</si>
  <si>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</si>
  <si>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</si>
  <si>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</si>
  <si>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</si>
  <si>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</si>
  <si>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</si>
  <si>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</si>
  <si>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</si>
  <si>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</si>
  <si>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</si>
  <si>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</si>
  <si>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</si>
  <si>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</si>
  <si>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</si>
  <si>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</si>
  <si>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</si>
  <si>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</si>
  <si>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</si>
  <si>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</si>
  <si>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</si>
  <si>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</si>
  <si>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</si>
  <si>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</si>
  <si>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</si>
  <si>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</si>
  <si>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</si>
  <si>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</si>
  <si>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</si>
  <si>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</si>
  <si>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</si>
  <si>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</si>
  <si>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</si>
  <si>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</si>
  <si>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</si>
  <si>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</si>
  <si>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</si>
  <si>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</si>
  <si>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</si>
  <si>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</si>
  <si>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</si>
  <si>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</si>
  <si>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</si>
  <si>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</si>
  <si>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</si>
  <si>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</si>
  <si>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</si>
  <si>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</si>
  <si>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</si>
  <si>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</si>
  <si>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</si>
  <si>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</si>
  <si>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</si>
  <si>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</si>
  <si>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</si>
  <si>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</si>
  <si>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</si>
  <si>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</si>
  <si>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</si>
  <si>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</si>
  <si>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</si>
  <si>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</si>
  <si>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</si>
  <si>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</si>
  <si>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</si>
  <si>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</si>
  <si>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</si>
  <si>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</si>
  <si>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</si>
  <si>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</si>
  <si>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</si>
  <si>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</si>
  <si>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</si>
  <si>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</si>
  <si>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</si>
  <si>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</si>
  <si>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</si>
  <si>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</si>
  <si>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</si>
  <si>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</si>
  <si>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</si>
  <si>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</si>
  <si>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</si>
  <si>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</si>
  <si>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</si>
  <si>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</si>
  <si>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</si>
  <si>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</si>
  <si>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</si>
  <si>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</si>
  <si>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</si>
  <si>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</si>
  <si>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</si>
  <si>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</si>
  <si>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</si>
  <si>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</si>
  <si>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</si>
  <si>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</si>
  <si>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</si>
  <si>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</si>
  <si>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</si>
  <si>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</si>
  <si>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</si>
  <si>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</si>
  <si>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</si>
  <si>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</si>
  <si>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</si>
  <si>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</si>
  <si>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</si>
  <si>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</si>
  <si>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</si>
  <si>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</si>
  <si>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</si>
  <si>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</si>
  <si>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</si>
  <si>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</si>
  <si>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</si>
  <si>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</si>
  <si>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</si>
  <si>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</si>
  <si>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</si>
  <si>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</si>
  <si>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</si>
  <si>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</si>
  <si>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</si>
  <si>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</si>
  <si>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</si>
  <si>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</si>
  <si>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</si>
  <si>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</si>
  <si>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</si>
  <si>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</si>
  <si>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</si>
  <si>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</si>
  <si>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</si>
  <si>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</si>
  <si>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</si>
  <si>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</si>
  <si>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</si>
  <si>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</si>
  <si>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</si>
  <si>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</si>
  <si>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</si>
  <si>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</si>
  <si>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</si>
  <si>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</si>
  <si>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</si>
  <si>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</si>
  <si>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</si>
  <si>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</si>
  <si>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</si>
  <si>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</si>
  <si>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</si>
  <si>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</si>
  <si>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</si>
  <si>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</si>
  <si>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</si>
  <si>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</si>
  <si>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</si>
  <si>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</si>
  <si>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</si>
  <si>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</si>
  <si>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</si>
  <si>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</si>
  <si>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</si>
  <si>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</si>
  <si>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</si>
  <si>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</si>
  <si>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</si>
  <si>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</si>
  <si>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</si>
  <si>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</si>
  <si>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</si>
  <si>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</si>
  <si>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</si>
  <si>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</si>
  <si>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</si>
  <si>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</si>
  <si>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</si>
  <si>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</si>
  <si>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</si>
  <si>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</si>
  <si>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</si>
  <si>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</si>
  <si>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</si>
  <si>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</si>
  <si>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</si>
  <si>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</si>
  <si>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</si>
  <si>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</si>
  <si>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</si>
  <si>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</si>
  <si>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</si>
  <si>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</si>
  <si>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</si>
  <si>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</si>
  <si>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</si>
  <si>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</si>
  <si>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</si>
  <si>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</si>
  <si>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</si>
  <si>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</si>
  <si>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</si>
  <si>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</si>
  <si>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</si>
  <si>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</si>
  <si>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</si>
  <si>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</si>
  <si>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</si>
  <si>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</si>
  <si>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</si>
  <si>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</si>
  <si>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</si>
  <si>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</si>
  <si>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</si>
  <si>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</si>
  <si>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</si>
  <si>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</si>
  <si>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</si>
  <si>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</si>
  <si>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</si>
  <si>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</si>
  <si>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</si>
  <si>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</si>
  <si>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</si>
  <si>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</si>
  <si>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</si>
  <si>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</si>
  <si>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</si>
  <si>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</si>
  <si>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</si>
  <si>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</si>
  <si>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</si>
  <si>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</si>
  <si>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</si>
  <si>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</si>
  <si>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</si>
  <si>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</si>
  <si>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</si>
  <si>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</si>
  <si>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</si>
  <si>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</si>
  <si>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</si>
  <si>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</si>
  <si>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</si>
  <si>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</si>
  <si>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</si>
  <si>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</si>
  <si>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</si>
  <si>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</si>
  <si>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</si>
  <si>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</si>
  <si>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</si>
  <si>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</si>
  <si>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</si>
  <si>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</si>
  <si>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</si>
  <si>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</si>
  <si>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</si>
  <si>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</si>
  <si>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</si>
  <si>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</si>
  <si>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</si>
  <si>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</si>
  <si>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</si>
  <si>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</si>
  <si>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</si>
  <si>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</si>
  <si>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</si>
  <si>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</si>
  <si>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</si>
  <si>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</si>
  <si>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</si>
  <si>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</si>
  <si>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</si>
  <si>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</si>
  <si>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</si>
  <si>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</si>
  <si>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</si>
  <si>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</si>
  <si>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</si>
  <si>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</si>
  <si>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</si>
  <si>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</si>
  <si>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</si>
  <si>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</si>
  <si>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</si>
  <si>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</si>
  <si>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</si>
  <si>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</si>
  <si>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</si>
  <si>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</si>
  <si>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</si>
  <si>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</si>
  <si>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</si>
  <si>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</si>
  <si>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</si>
  <si>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</si>
  <si>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</si>
  <si>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</si>
  <si>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</si>
  <si>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</si>
  <si>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</si>
  <si>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</si>
  <si>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</si>
  <si>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</si>
  <si>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</si>
  <si>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</si>
  <si>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</si>
  <si>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</si>
  <si>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</si>
  <si>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</si>
  <si>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</si>
  <si>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</si>
  <si>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</si>
  <si>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</si>
  <si>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</si>
  <si>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</si>
  <si>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</si>
  <si>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</si>
  <si>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</si>
  <si>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</si>
  <si>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</si>
  <si>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</si>
  <si>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</si>
  <si>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</si>
  <si>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</si>
  <si>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</si>
  <si>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</si>
  <si>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</si>
  <si>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</si>
  <si>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</si>
  <si>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</si>
  <si>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</si>
  <si>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</si>
  <si>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</si>
  <si>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</si>
  <si>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</si>
  <si>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</si>
  <si>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</si>
  <si>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</si>
  <si>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</si>
  <si>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</si>
  <si>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</si>
  <si>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</si>
  <si>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</si>
  <si>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</si>
  <si>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</si>
  <si>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</si>
  <si>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</si>
  <si>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</si>
  <si>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</si>
  <si>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</si>
  <si>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</si>
  <si>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</si>
  <si>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</si>
  <si>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</si>
  <si>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</si>
  <si>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</si>
  <si>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</si>
  <si>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</si>
  <si>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</si>
  <si>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</si>
  <si>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</si>
  <si>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</si>
  <si>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</si>
  <si>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</si>
  <si>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</si>
  <si>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</si>
  <si>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</si>
  <si>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</si>
  <si>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</si>
  <si>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</si>
  <si>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</si>
  <si>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</si>
  <si>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</si>
  <si>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</si>
  <si>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</si>
  <si>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</si>
  <si>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</si>
  <si>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</si>
  <si>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</si>
  <si>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</si>
  <si>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</si>
  <si>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</si>
  <si>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</si>
  <si>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</si>
  <si>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</si>
  <si>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</si>
  <si>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</si>
  <si>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</si>
  <si>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</si>
  <si>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</si>
  <si>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</si>
  <si>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</si>
  <si>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</si>
  <si>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</si>
  <si>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</si>
  <si>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</si>
  <si>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</si>
  <si>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</si>
  <si>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</si>
  <si>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</si>
  <si>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</si>
  <si>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</si>
  <si>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</si>
  <si>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</si>
  <si>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</si>
  <si>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</si>
  <si>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</si>
  <si>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</si>
  <si>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</si>
  <si>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</si>
  <si>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</si>
  <si>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</si>
  <si>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</si>
  <si>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</si>
  <si>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</si>
  <si>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</si>
  <si>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</si>
  <si>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</si>
  <si>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</si>
  <si>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</si>
  <si>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</si>
  <si>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</si>
  <si>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</si>
  <si>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</si>
  <si>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</si>
  <si>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</si>
  <si>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</si>
  <si>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</si>
  <si>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</si>
  <si>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</si>
  <si>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</si>
  <si>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</si>
  <si>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</si>
  <si>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</si>
  <si>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</si>
  <si>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</si>
  <si>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</si>
  <si>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</si>
  <si>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</si>
  <si>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</si>
  <si>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</si>
  <si>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</si>
  <si>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</si>
  <si>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</si>
  <si>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</si>
  <si>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</si>
  <si>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</si>
  <si>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</si>
  <si>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</si>
  <si>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</si>
  <si>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</si>
  <si>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</si>
  <si>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</si>
  <si>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</si>
  <si>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</si>
  <si>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</si>
  <si>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</si>
  <si>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</si>
  <si>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</si>
  <si>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</si>
  <si>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</si>
  <si>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</si>
  <si>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</si>
  <si>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</si>
  <si>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</si>
  <si>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</si>
  <si>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</si>
  <si>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</si>
  <si>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</si>
  <si>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</si>
  <si>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</si>
  <si>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</si>
  <si>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</si>
  <si>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</si>
  <si>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</si>
  <si>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</si>
  <si>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</si>
  <si>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</si>
  <si>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</si>
  <si>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</si>
  <si>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</si>
  <si>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</si>
  <si>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</si>
  <si>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</si>
  <si>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</si>
  <si>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</si>
  <si>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</si>
  <si>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</si>
  <si>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</si>
  <si>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</si>
  <si>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</si>
  <si>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</si>
  <si>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</si>
  <si>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</si>
  <si>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</si>
  <si>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</si>
  <si>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</si>
  <si>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</si>
  <si>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</si>
  <si>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</si>
  <si>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</si>
  <si>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</si>
  <si>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</si>
  <si>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</si>
  <si>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</si>
  <si>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</si>
  <si>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</si>
  <si>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</si>
  <si>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</si>
  <si>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</si>
  <si>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</si>
  <si>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</si>
  <si>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</si>
  <si>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</si>
  <si>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</si>
  <si>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</si>
  <si>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</si>
  <si>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</si>
  <si>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</si>
  <si>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</si>
  <si>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</si>
  <si>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</si>
  <si>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</si>
  <si>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</si>
  <si>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</si>
  <si>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</si>
  <si>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</si>
  <si>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</si>
  <si>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</si>
  <si>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</si>
  <si>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</si>
  <si>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</si>
  <si>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</si>
  <si>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</si>
  <si>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</si>
  <si>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</si>
  <si>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</si>
  <si>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</si>
  <si>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</si>
  <si>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</si>
  <si>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</si>
  <si>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</si>
  <si>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</si>
  <si>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</si>
  <si>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</si>
  <si>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</si>
  <si>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</si>
  <si>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</si>
  <si>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</si>
  <si>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</si>
  <si>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</si>
  <si>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</si>
  <si>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</si>
  <si>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</si>
  <si>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</si>
  <si>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</si>
  <si>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</si>
  <si>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</si>
  <si>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</si>
  <si>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</si>
  <si>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</si>
  <si>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</si>
  <si>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</si>
  <si>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</si>
  <si>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</si>
  <si>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</si>
  <si>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</si>
  <si>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</si>
  <si>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</si>
  <si>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</si>
  <si>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</si>
  <si>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</si>
  <si>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</si>
  <si>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</si>
  <si>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</si>
  <si>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</si>
  <si>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</si>
  <si>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</si>
  <si>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</si>
  <si>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</si>
  <si>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</si>
  <si>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</si>
  <si>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</si>
  <si>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</si>
  <si>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</si>
  <si>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</si>
  <si>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</si>
  <si>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</si>
  <si>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</si>
  <si>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</si>
  <si>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</si>
  <si>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</si>
  <si>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</si>
  <si>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</si>
  <si>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</si>
  <si>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</si>
  <si>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</si>
  <si>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</si>
  <si>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</si>
  <si>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</si>
  <si>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</si>
  <si>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</si>
  <si>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</si>
  <si>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</si>
  <si>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</si>
  <si>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</si>
  <si>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</si>
  <si>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</si>
  <si>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</si>
  <si>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</si>
  <si>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</si>
  <si>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</si>
  <si>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</si>
  <si>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</si>
  <si>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</si>
  <si>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</si>
  <si>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</si>
  <si>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</si>
  <si>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</si>
  <si>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</si>
  <si>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</si>
  <si>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</si>
  <si>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</si>
  <si>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</si>
  <si>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</si>
  <si>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</si>
  <si>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</si>
  <si>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</si>
  <si>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</si>
  <si>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</si>
  <si>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</si>
  <si>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</si>
  <si>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</si>
  <si>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</si>
  <si>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</si>
  <si>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</si>
  <si>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</si>
  <si>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</si>
  <si>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</si>
  <si>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</si>
  <si>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</si>
  <si>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</si>
  <si>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</si>
  <si>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</si>
  <si>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</si>
  <si>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</si>
  <si>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</si>
  <si>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</si>
  <si>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</si>
  <si>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</si>
  <si>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</si>
  <si>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</si>
  <si>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</si>
  <si>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</si>
  <si>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</si>
  <si>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</si>
  <si>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</si>
  <si>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</si>
  <si>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</si>
  <si>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</si>
  <si>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</si>
  <si>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</si>
  <si>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</si>
  <si>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</si>
  <si>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</si>
  <si>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</si>
  <si>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</si>
  <si>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</si>
  <si>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</si>
  <si>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</si>
  <si>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</si>
  <si>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</si>
  <si>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</si>
  <si>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</si>
  <si>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</si>
  <si>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</si>
  <si>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</si>
  <si>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</si>
  <si>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</si>
  <si>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</si>
  <si>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</si>
  <si>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</si>
  <si>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</si>
  <si>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</si>
  <si>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</si>
  <si>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</si>
  <si>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</si>
  <si>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</si>
  <si>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</si>
  <si>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</si>
  <si>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</si>
  <si>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</si>
  <si>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</si>
  <si>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</si>
  <si>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</si>
  <si>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</si>
  <si>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</si>
  <si>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</si>
  <si>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</si>
  <si>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</si>
  <si>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</si>
  <si>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</si>
  <si>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</si>
  <si>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</si>
  <si>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</si>
  <si>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</si>
  <si>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</si>
  <si>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</si>
  <si>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</si>
  <si>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</si>
  <si>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</si>
  <si>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</si>
  <si>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</si>
  <si>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</si>
  <si>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</si>
  <si>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</si>
  <si>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</si>
  <si>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</si>
  <si>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</si>
  <si>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</si>
  <si>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</si>
  <si>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</si>
  <si>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</si>
  <si>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</si>
  <si>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</si>
  <si>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</si>
  <si>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</si>
  <si>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</si>
  <si>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</si>
  <si>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</si>
  <si>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</si>
  <si>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</si>
  <si>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</si>
  <si>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</si>
  <si>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</si>
  <si>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</si>
  <si>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</si>
  <si>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</si>
  <si>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</si>
  <si>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</si>
  <si>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</si>
  <si>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</si>
  <si>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</si>
  <si>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</si>
  <si>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</si>
  <si>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</si>
  <si>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</si>
  <si>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</si>
  <si>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</si>
  <si>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</si>
  <si>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</si>
  <si>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</si>
  <si>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</si>
  <si>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</si>
  <si>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</si>
  <si>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</si>
  <si>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</si>
  <si>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</si>
  <si>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</si>
  <si>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</si>
  <si>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</si>
  <si>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</si>
  <si>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</si>
  <si>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</si>
  <si>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</si>
  <si>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</si>
  <si>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</si>
  <si>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</si>
  <si>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</si>
  <si>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</si>
  <si>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</si>
  <si>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</si>
  <si>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</si>
  <si>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</si>
  <si>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</si>
  <si>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</si>
  <si>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</si>
  <si>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</si>
  <si>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</si>
  <si>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</si>
  <si>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</si>
  <si>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</si>
  <si>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</si>
  <si>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</si>
  <si>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</si>
  <si>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</si>
  <si>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</si>
  <si>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</si>
  <si>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</si>
  <si>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</si>
  <si>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</si>
  <si>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</si>
  <si>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</si>
  <si>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</si>
  <si>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</si>
  <si>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</si>
  <si>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</si>
  <si>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</si>
  <si>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</si>
  <si>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</si>
  <si>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</si>
  <si>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</si>
  <si>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</si>
  <si>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</si>
  <si>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</si>
  <si>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</si>
  <si>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</si>
  <si>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</si>
  <si>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</si>
  <si>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</si>
  <si>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</si>
  <si>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</si>
  <si>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</si>
  <si>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</si>
  <si>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</si>
  <si>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</si>
  <si>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</si>
  <si>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</si>
  <si>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</si>
  <si>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</si>
  <si>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</si>
  <si>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</si>
  <si>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</si>
  <si>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</si>
  <si>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</si>
  <si>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</si>
  <si>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</si>
  <si>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</si>
  <si>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</si>
  <si>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</si>
  <si>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</si>
  <si>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</si>
  <si>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</si>
  <si>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</si>
  <si>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</si>
  <si>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</si>
  <si>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</si>
  <si>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</si>
  <si>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</si>
  <si>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</si>
  <si>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</si>
  <si>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</si>
  <si>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</si>
  <si>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</si>
  <si>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</si>
  <si>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</si>
  <si>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</si>
  <si>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</si>
  <si>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</si>
  <si>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</si>
  <si>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</si>
  <si>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</si>
  <si>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</si>
  <si>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</si>
  <si>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</si>
  <si>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</si>
  <si>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</si>
  <si>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</si>
  <si>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</si>
  <si>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</si>
  <si>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</si>
  <si>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</si>
  <si>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</si>
  <si>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</si>
  <si>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</si>
  <si>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</si>
  <si>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</si>
  <si>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</si>
  <si>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</si>
  <si>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</si>
  <si>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</si>
  <si>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</si>
  <si>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</si>
  <si>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</si>
  <si>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</si>
  <si>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</si>
  <si>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</si>
  <si>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</si>
  <si>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</si>
  <si>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</si>
  <si>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</si>
  <si>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</si>
  <si>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</si>
  <si>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</si>
  <si>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</si>
  <si>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</si>
  <si>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</si>
  <si>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</si>
  <si>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</si>
  <si>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</si>
  <si>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</si>
  <si>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</si>
  <si>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</si>
  <si>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</si>
  <si>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</si>
  <si>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</si>
  <si>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</si>
  <si>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</si>
  <si>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</si>
  <si>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</si>
  <si>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</si>
  <si>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</si>
  <si>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</si>
  <si>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</si>
  <si>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</si>
  <si>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</si>
  <si>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</si>
  <si>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</si>
  <si>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</si>
  <si>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</si>
  <si>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</si>
  <si>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</si>
  <si>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</si>
  <si>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</si>
  <si>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</si>
  <si>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</si>
  <si>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</si>
  <si>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</si>
  <si>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</si>
  <si>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</si>
  <si>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</si>
  <si>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</si>
  <si>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</si>
  <si>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</si>
  <si>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</si>
  <si>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</si>
  <si>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</si>
  <si>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</si>
  <si>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</si>
  <si>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</si>
  <si>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</si>
  <si>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</si>
  <si>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</si>
  <si>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</si>
  <si>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</si>
  <si>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</si>
  <si>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</si>
  <si>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</si>
  <si>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</si>
  <si>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</si>
  <si>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</si>
  <si>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</si>
  <si>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</si>
  <si>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</si>
  <si>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</si>
  <si>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</si>
  <si>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</si>
  <si>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</si>
  <si>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</si>
  <si>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</si>
  <si>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</si>
  <si>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</si>
  <si>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</si>
  <si>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</si>
  <si>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</si>
  <si>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</si>
  <si>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</si>
  <si>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</si>
  <si>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</si>
  <si>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</si>
  <si>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</si>
  <si>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</si>
  <si>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</si>
  <si>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</si>
  <si>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</si>
  <si>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</si>
  <si>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</si>
  <si>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</si>
  <si>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</si>
  <si>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</si>
  <si>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</si>
  <si>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</si>
  <si>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</si>
  <si>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</si>
  <si>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</si>
  <si>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</si>
  <si>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</si>
  <si>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</si>
  <si>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</si>
  <si>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</si>
  <si>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</si>
  <si>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</si>
  <si>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</si>
  <si>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</si>
  <si>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</si>
  <si>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</si>
  <si>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</si>
  <si>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</si>
  <si>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</si>
  <si>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</si>
  <si>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</si>
  <si>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</si>
  <si>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</si>
  <si>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</si>
  <si>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</si>
  <si>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</si>
  <si>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</si>
  <si>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</si>
  <si>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</si>
  <si>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</si>
  <si>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</si>
  <si>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</si>
  <si>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</si>
  <si>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</si>
  <si>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</si>
  <si>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</si>
  <si>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</si>
  <si>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</si>
  <si>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</si>
  <si>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</si>
  <si>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</si>
  <si>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</si>
  <si>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</si>
  <si>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</si>
  <si>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</si>
  <si>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</si>
  <si>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</si>
  <si>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</si>
  <si>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</si>
  <si>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</si>
  <si>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</si>
  <si>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</si>
  <si>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</si>
  <si>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</si>
  <si>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</si>
  <si>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</si>
  <si>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</si>
  <si>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</si>
  <si>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</si>
  <si>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</si>
  <si>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</si>
  <si>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</si>
  <si>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</si>
  <si>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</si>
  <si>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</si>
  <si>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</si>
  <si>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</si>
  <si>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</si>
  <si>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</si>
  <si>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</si>
  <si>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</si>
  <si>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</si>
  <si>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</si>
  <si>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</si>
  <si>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</si>
  <si>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</si>
  <si>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</si>
  <si>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</si>
  <si>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</si>
  <si>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</si>
  <si>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</si>
  <si>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</si>
  <si>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</si>
  <si>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</si>
  <si>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</si>
  <si>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</si>
  <si>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</si>
  <si>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</si>
  <si>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</si>
  <si>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</si>
  <si>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</si>
  <si>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</si>
  <si>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</si>
  <si>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</si>
  <si>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</si>
  <si>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</si>
  <si>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</si>
  <si>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</si>
  <si>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</si>
  <si>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</si>
  <si>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</si>
  <si>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</si>
  <si>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</si>
  <si>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</si>
  <si>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</si>
  <si>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</si>
  <si>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</si>
  <si>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</si>
  <si>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</si>
  <si>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</si>
  <si>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</si>
  <si>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</si>
  <si>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</si>
  <si>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</si>
  <si>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</si>
  <si>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</si>
  <si>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</si>
  <si>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</si>
  <si>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</si>
  <si>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</si>
  <si>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</si>
  <si>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</si>
  <si>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</si>
  <si>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</si>
  <si>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</si>
  <si>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</si>
  <si>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</si>
  <si>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</si>
  <si>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</si>
  <si>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</si>
  <si>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</si>
  <si>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</si>
  <si>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</si>
  <si>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</si>
  <si>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</si>
  <si>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</si>
  <si>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</si>
  <si>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</si>
  <si>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</si>
  <si>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</si>
  <si>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</si>
  <si>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</si>
  <si>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</si>
  <si>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</si>
  <si>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</si>
  <si>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</si>
  <si>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</si>
  <si>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</si>
  <si>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</si>
  <si>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</si>
  <si>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</si>
  <si>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</si>
  <si>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</si>
  <si>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</si>
  <si>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</si>
  <si>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</si>
  <si>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</si>
  <si>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</si>
  <si>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</si>
  <si>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</si>
  <si>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</si>
  <si>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</si>
  <si>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</si>
  <si>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</si>
  <si>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</si>
  <si>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</si>
  <si>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</si>
  <si>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</si>
  <si>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</si>
  <si>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</si>
  <si>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</si>
  <si>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</si>
  <si>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</si>
  <si>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</si>
  <si>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</si>
  <si>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</si>
  <si>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</si>
  <si>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</si>
  <si>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</si>
  <si>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</si>
  <si>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</si>
  <si>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</si>
  <si>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</si>
  <si>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</si>
  <si>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</si>
  <si>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</si>
  <si>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</si>
  <si>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</si>
  <si>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</si>
  <si>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</si>
  <si>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</si>
  <si>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</si>
  <si>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</si>
  <si>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</si>
  <si>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</si>
  <si>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</si>
  <si>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</si>
  <si>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</si>
  <si>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</si>
  <si>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</si>
  <si>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</si>
  <si>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</si>
  <si>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</si>
  <si>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</si>
  <si>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</si>
  <si>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</si>
  <si>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</si>
  <si>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</si>
  <si>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</si>
  <si>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</si>
  <si>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</si>
  <si>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</si>
  <si>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</si>
  <si>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</si>
  <si>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</si>
  <si>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</si>
  <si>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</si>
  <si>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</si>
  <si>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</si>
  <si>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</si>
  <si>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</si>
  <si>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</si>
  <si>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</si>
  <si>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</si>
  <si>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</si>
  <si>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</si>
  <si>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</si>
  <si>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</si>
  <si>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</si>
  <si>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</si>
  <si>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</si>
  <si>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</si>
  <si>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</si>
  <si>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</si>
  <si>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</si>
  <si>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</si>
  <si>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</si>
  <si>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</si>
  <si>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</si>
  <si>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</si>
  <si>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</si>
  <si>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</si>
  <si>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</si>
  <si>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</si>
  <si>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</si>
  <si>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</si>
  <si>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</si>
  <si>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</si>
  <si>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</si>
  <si>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</si>
  <si>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</si>
  <si>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</si>
  <si>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</si>
  <si>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</si>
  <si>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</si>
  <si>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</si>
  <si>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</si>
  <si>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</si>
  <si>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</si>
  <si>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</si>
  <si>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</si>
  <si>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</si>
  <si>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</si>
  <si>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</si>
  <si>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</si>
  <si>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</si>
  <si>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</si>
  <si>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</si>
  <si>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</si>
  <si>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</si>
  <si>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</si>
  <si>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</si>
  <si>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</si>
  <si>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</si>
  <si>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</si>
  <si>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</si>
  <si>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</si>
  <si>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</si>
  <si>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</si>
  <si>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</si>
  <si>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</si>
  <si>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</si>
  <si>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</si>
  <si>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</si>
  <si>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</si>
  <si>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</si>
  <si>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</si>
  <si>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</si>
  <si>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</si>
  <si>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</si>
  <si>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</si>
  <si>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</si>
  <si>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</si>
  <si>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</si>
  <si>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</si>
  <si>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</si>
  <si>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</si>
  <si>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</si>
  <si>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</si>
  <si>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</si>
  <si>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</si>
  <si>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</si>
  <si>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</si>
  <si>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</si>
  <si>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</si>
  <si>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</si>
  <si>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</si>
  <si>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</si>
  <si>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</si>
  <si>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</si>
  <si>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</si>
  <si>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</si>
  <si>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</si>
  <si>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</si>
  <si>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</si>
  <si>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</si>
  <si>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</si>
  <si>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</si>
  <si>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</si>
  <si>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</si>
  <si>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</si>
  <si>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</si>
  <si>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</si>
  <si>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</si>
  <si>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</si>
  <si>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</si>
  <si>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</si>
  <si>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</si>
  <si>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</si>
  <si>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</si>
  <si>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</si>
  <si>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</si>
  <si>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</si>
  <si>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</si>
  <si>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</si>
  <si>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</si>
  <si>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</si>
  <si>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</si>
  <si>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</si>
  <si>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</si>
  <si>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</si>
  <si>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</si>
  <si>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</si>
  <si>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</si>
  <si>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</si>
  <si>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</si>
  <si>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</si>
  <si>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</si>
  <si>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</si>
  <si>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</si>
  <si>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</si>
  <si>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</si>
  <si>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</si>
  <si>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</si>
  <si>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</si>
  <si>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</si>
  <si>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</si>
  <si>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</si>
  <si>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</si>
  <si>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</si>
  <si>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</si>
  <si>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</si>
  <si>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</si>
  <si>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</si>
  <si>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</si>
  <si>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</si>
  <si>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</si>
  <si>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</si>
  <si>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</si>
  <si>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</si>
  <si>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</si>
  <si>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</si>
  <si>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</si>
  <si>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</si>
  <si>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</si>
  <si>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</si>
  <si>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</si>
  <si>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</si>
  <si>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</si>
  <si>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</si>
  <si>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</si>
  <si>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</si>
  <si>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</si>
  <si>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</si>
  <si>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</si>
  <si>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</si>
  <si>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</si>
  <si>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</si>
  <si>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</si>
  <si>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</si>
  <si>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</si>
  <si>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</si>
  <si>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</si>
  <si>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</si>
  <si>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</si>
  <si>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</si>
  <si>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</si>
  <si>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</si>
  <si>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</si>
  <si>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</si>
  <si>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</si>
  <si>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</si>
  <si>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</si>
  <si>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</si>
  <si>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</si>
  <si>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</si>
  <si>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</si>
  <si>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</si>
  <si>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</si>
  <si>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</si>
  <si>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</si>
  <si>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</si>
  <si>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</si>
  <si>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</si>
  <si>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</si>
  <si>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</si>
  <si>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</si>
  <si>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</si>
  <si>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</si>
  <si>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</si>
  <si>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</si>
  <si>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</si>
  <si>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</si>
  <si>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</si>
  <si>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</si>
  <si>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</si>
  <si>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</si>
  <si>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</si>
  <si>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</si>
  <si>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</si>
  <si>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</si>
  <si>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</si>
  <si>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</si>
  <si>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</si>
  <si>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</si>
  <si>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</si>
  <si>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</si>
  <si>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</si>
  <si>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</si>
  <si>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</si>
  <si>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</si>
  <si>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</si>
  <si>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</si>
  <si>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</si>
  <si>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</si>
  <si>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</si>
  <si>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</si>
  <si>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</si>
  <si>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</si>
  <si>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</si>
  <si>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</si>
  <si>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</si>
  <si>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</si>
  <si>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</si>
  <si>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</si>
  <si>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</si>
  <si>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</si>
  <si>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</si>
  <si>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</si>
  <si>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</si>
  <si>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</si>
  <si>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</si>
  <si>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</si>
  <si>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</si>
  <si>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</si>
  <si>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</si>
  <si>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</si>
  <si>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</si>
  <si>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</si>
  <si>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</si>
  <si>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</si>
  <si>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</si>
  <si>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</si>
  <si>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</si>
  <si>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</si>
  <si>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</si>
  <si>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</si>
  <si>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</si>
  <si>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</si>
  <si>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</si>
  <si>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</si>
  <si>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</si>
  <si>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</si>
  <si>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</si>
  <si>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</si>
  <si>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</si>
  <si>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</si>
  <si>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</si>
  <si>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</si>
  <si>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</si>
  <si>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</si>
  <si>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</si>
  <si>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</si>
  <si>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</si>
  <si>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</si>
  <si>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</si>
  <si>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</si>
  <si>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</si>
  <si>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</si>
  <si>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</si>
  <si>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</si>
  <si>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</si>
  <si>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</si>
  <si>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</si>
  <si>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</si>
  <si>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</si>
  <si>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</si>
  <si>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</si>
  <si>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</si>
  <si>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</si>
  <si>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</si>
  <si>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</si>
  <si>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</si>
  <si>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</si>
  <si>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</si>
  <si>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</si>
  <si>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</si>
  <si>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</si>
  <si>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</si>
  <si>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</si>
  <si>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</si>
  <si>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</si>
  <si>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</si>
  <si>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</si>
  <si>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</si>
  <si>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</si>
  <si>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</si>
  <si>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</si>
  <si>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</si>
  <si>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</si>
  <si>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</si>
  <si>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</si>
  <si>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</si>
  <si>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</si>
  <si>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</si>
  <si>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</si>
  <si>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</si>
  <si>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</si>
  <si>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</si>
  <si>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</si>
  <si>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</si>
  <si>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</si>
  <si>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</si>
  <si>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</si>
  <si>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</si>
  <si>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</si>
  <si>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</si>
  <si>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</si>
  <si>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</si>
  <si>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</si>
  <si>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</si>
  <si>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</si>
  <si>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</si>
  <si>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</si>
  <si>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</si>
  <si>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</si>
  <si>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</si>
  <si>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</si>
  <si>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</si>
  <si>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</si>
  <si>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</si>
  <si>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</si>
  <si>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</si>
  <si>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</si>
  <si>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</si>
  <si>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</si>
  <si>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</si>
  <si>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</si>
  <si>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</si>
  <si>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</si>
  <si>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</si>
  <si>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</si>
  <si>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</si>
  <si>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</si>
  <si>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</si>
  <si>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</si>
  <si>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</si>
  <si>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</si>
  <si>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</si>
  <si>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</si>
  <si>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</si>
  <si>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</si>
  <si>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</si>
  <si>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</si>
  <si>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</si>
  <si>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</si>
  <si>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</si>
  <si>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</si>
  <si>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</si>
  <si>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</si>
  <si>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</si>
  <si>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</si>
  <si>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</si>
  <si>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</si>
  <si>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</si>
  <si>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</si>
  <si>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</si>
  <si>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</si>
  <si>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</si>
  <si>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</si>
  <si>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</si>
  <si>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</si>
  <si>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</si>
  <si>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</si>
  <si>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</si>
  <si>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</si>
  <si>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</si>
  <si>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</si>
  <si>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</si>
  <si>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</si>
  <si>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</si>
  <si>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</si>
  <si>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</si>
  <si>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</si>
  <si>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</si>
  <si>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</si>
  <si>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</si>
  <si>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</si>
  <si>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</si>
  <si>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</si>
  <si>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</si>
  <si>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</si>
  <si>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</si>
  <si>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</si>
  <si>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</si>
  <si>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</si>
  <si>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</si>
  <si>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</si>
  <si>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</si>
  <si>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</si>
  <si>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</si>
  <si>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</si>
  <si>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</si>
  <si>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</si>
  <si>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</si>
  <si>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</si>
  <si>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</si>
  <si>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</si>
  <si>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</si>
  <si>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</si>
  <si>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</si>
  <si>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</si>
  <si>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</si>
  <si>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</si>
  <si>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</si>
  <si>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</si>
  <si>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</si>
  <si>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</si>
  <si>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</si>
  <si>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</si>
  <si>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</si>
  <si>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</si>
  <si>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</si>
  <si>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</si>
  <si>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</si>
  <si>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</si>
  <si>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</si>
  <si>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</si>
  <si>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</si>
  <si>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</si>
  <si>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</si>
  <si>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</si>
  <si>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</si>
  <si>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</si>
  <si>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</si>
  <si>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</si>
  <si>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</si>
  <si>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</si>
  <si>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</si>
  <si>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</si>
  <si>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</si>
  <si>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</si>
  <si>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</si>
  <si>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</si>
  <si>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</si>
  <si>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</si>
  <si>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</si>
  <si>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</si>
  <si>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</si>
  <si>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</si>
  <si>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</si>
  <si>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</si>
  <si>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</si>
  <si>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</si>
  <si>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</si>
  <si>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</si>
  <si>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</si>
  <si>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</si>
  <si>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</si>
  <si>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</si>
  <si>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</si>
  <si>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</si>
  <si>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</si>
  <si>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</si>
  <si>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</si>
  <si>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</si>
  <si>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</si>
  <si>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</si>
  <si>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</si>
  <si>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</si>
  <si>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</si>
  <si>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</si>
  <si>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</si>
  <si>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</si>
  <si>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</si>
  <si>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</si>
  <si>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</si>
  <si>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</si>
  <si>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</si>
  <si>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</si>
  <si>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</si>
  <si>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</si>
  <si>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</si>
  <si>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</si>
  <si>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</si>
  <si>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</si>
  <si>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</si>
  <si>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</si>
  <si>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</si>
  <si>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</si>
  <si>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</si>
  <si>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</si>
  <si>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</si>
  <si>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</si>
  <si>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</si>
  <si>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</si>
  <si>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</si>
  <si>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</si>
  <si>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</si>
  <si>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</si>
  <si>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</si>
  <si>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</si>
  <si>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</si>
  <si>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</si>
  <si>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</si>
  <si>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</si>
  <si>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</si>
  <si>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</si>
  <si>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</si>
  <si>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</si>
  <si>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</si>
  <si>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</si>
  <si>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</si>
  <si>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</si>
  <si>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</si>
  <si>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</si>
  <si>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</si>
  <si>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</si>
  <si>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</si>
  <si>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</si>
  <si>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</si>
  <si>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</si>
  <si>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</si>
  <si>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</si>
  <si>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</si>
  <si>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</si>
  <si>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</si>
  <si>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</si>
  <si>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</si>
  <si>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</si>
  <si>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</si>
  <si>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</si>
  <si>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</si>
  <si>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</si>
  <si>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</si>
  <si>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</si>
  <si>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</si>
  <si>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</si>
  <si>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</si>
  <si>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</si>
  <si>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</si>
  <si>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</si>
  <si>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</si>
  <si>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</si>
  <si>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</si>
  <si>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</si>
  <si>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</si>
  <si>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</si>
  <si>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</si>
  <si>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</si>
  <si>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</si>
  <si>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</si>
  <si>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</si>
  <si>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</si>
  <si>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</si>
  <si>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</si>
  <si>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</si>
  <si>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</si>
  <si>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</si>
  <si>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</si>
  <si>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</si>
  <si>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</si>
  <si>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</si>
  <si>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</si>
  <si>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</si>
  <si>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</si>
  <si>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</si>
  <si>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</si>
  <si>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</si>
  <si>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</si>
  <si>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</si>
  <si>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</si>
  <si>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</si>
  <si>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</si>
  <si>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</si>
  <si>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</si>
  <si>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</si>
  <si>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</si>
  <si>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</si>
  <si>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</si>
  <si>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</si>
  <si>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</si>
  <si>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</si>
  <si>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</si>
  <si>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</si>
  <si>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</si>
  <si>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</si>
  <si>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</si>
  <si>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</si>
  <si>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</si>
  <si>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</si>
  <si>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</si>
  <si>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</si>
  <si>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</si>
  <si>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</si>
  <si>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</si>
  <si>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</si>
  <si>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</si>
  <si>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</si>
  <si>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</si>
  <si>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</si>
  <si>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</si>
  <si>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</si>
  <si>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</si>
  <si>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</si>
  <si>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</si>
  <si>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</si>
  <si>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</si>
  <si>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</si>
  <si>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</si>
  <si>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</si>
  <si>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</si>
  <si>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</si>
  <si>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</si>
  <si>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</si>
  <si>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</si>
  <si>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</si>
  <si>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</si>
  <si>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</si>
  <si>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</si>
  <si>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</si>
  <si>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</si>
  <si>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</si>
  <si>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</si>
  <si>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</si>
  <si>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</si>
  <si>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</si>
  <si>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</si>
  <si>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</si>
  <si>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</si>
  <si>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</si>
  <si>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</si>
  <si>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</si>
  <si>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</si>
  <si>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</si>
  <si>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</si>
  <si>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</si>
  <si>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</si>
  <si>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</si>
  <si>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</si>
  <si>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</si>
  <si>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</si>
  <si>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</si>
  <si>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</si>
  <si>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</si>
  <si>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</si>
  <si>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</si>
  <si>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</si>
  <si>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</si>
  <si>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</si>
  <si>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</si>
  <si>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</si>
  <si>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</si>
  <si>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</si>
  <si>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</si>
  <si>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</si>
  <si>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</si>
  <si>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</si>
  <si>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</si>
  <si>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</si>
  <si>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</si>
  <si>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</si>
  <si>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</si>
  <si>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</si>
  <si>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</si>
  <si>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</si>
  <si>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</si>
  <si>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</si>
  <si>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</si>
  <si>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</si>
  <si>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</si>
  <si>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</si>
  <si>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</si>
  <si>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</si>
  <si>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</si>
  <si>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</si>
  <si>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</si>
  <si>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</si>
  <si>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</si>
  <si>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</si>
  <si>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</si>
  <si>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</si>
  <si>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</si>
  <si>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</si>
  <si>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</si>
  <si>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</si>
  <si>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</si>
  <si>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</si>
  <si>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</si>
  <si>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</si>
  <si>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</si>
  <si>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</si>
  <si>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</si>
  <si>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</si>
  <si>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</si>
  <si>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</si>
  <si>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</si>
  <si>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</si>
  <si>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</si>
  <si>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</si>
  <si>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</si>
  <si>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</si>
  <si>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</si>
  <si>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</si>
  <si>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</si>
  <si>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</si>
  <si>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</si>
  <si>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</si>
  <si>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</si>
  <si>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</si>
  <si>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</si>
  <si>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</si>
  <si>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</si>
  <si>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</si>
  <si>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</si>
  <si>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</si>
  <si>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</si>
  <si>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</si>
  <si>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</si>
  <si>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</si>
  <si>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</si>
  <si>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</si>
  <si>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</si>
  <si>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</si>
  <si>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</si>
  <si>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</si>
  <si>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</si>
  <si>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</si>
  <si>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</si>
  <si>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</si>
  <si>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</si>
  <si>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</si>
  <si>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</si>
  <si>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</si>
  <si>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</si>
  <si>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</si>
  <si>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</si>
  <si>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</si>
  <si>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</si>
  <si>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</si>
  <si>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</si>
  <si>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</si>
  <si>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</si>
  <si>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</si>
  <si>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</si>
  <si>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</si>
  <si>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</si>
  <si>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</si>
  <si>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</si>
  <si>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</si>
  <si>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</si>
  <si>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</si>
  <si>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</si>
  <si>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</si>
  <si>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</si>
  <si>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</si>
  <si>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</si>
  <si>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</si>
  <si>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</si>
  <si>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</si>
  <si>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</si>
  <si>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</si>
  <si>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</si>
  <si>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</si>
  <si>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</si>
  <si>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</si>
  <si>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</si>
  <si>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</si>
  <si>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</si>
  <si>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</si>
  <si>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</si>
  <si>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</si>
  <si>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</si>
  <si>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</si>
  <si>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</si>
  <si>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</si>
  <si>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</si>
  <si>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</si>
  <si>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</si>
  <si>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</si>
  <si>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</si>
  <si>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</si>
  <si>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</si>
  <si>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</si>
  <si>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</si>
  <si>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</si>
  <si>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</si>
  <si>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</si>
  <si>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</si>
  <si>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</si>
  <si>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</si>
  <si>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</si>
  <si>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</si>
  <si>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</si>
  <si>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</si>
  <si>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</si>
  <si>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</si>
  <si>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</si>
  <si>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</si>
  <si>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</si>
  <si>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</si>
  <si>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</si>
  <si>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</si>
  <si>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</si>
  <si>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</si>
  <si>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</si>
  <si>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</si>
  <si>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</si>
  <si>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</si>
  <si>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</si>
  <si>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</si>
  <si>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</si>
  <si>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</si>
  <si>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</si>
  <si>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</si>
  <si>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</si>
  <si>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</si>
  <si>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</si>
  <si>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</si>
  <si>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</si>
  <si>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</si>
  <si>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</si>
  <si>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</si>
  <si>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</si>
  <si>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</si>
  <si>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</si>
  <si>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</si>
  <si>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</si>
  <si>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</si>
  <si>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</si>
  <si>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</si>
  <si>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</si>
  <si>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</si>
  <si>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</si>
  <si>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</si>
  <si>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</si>
  <si>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</si>
  <si>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</si>
  <si>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</si>
  <si>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</si>
  <si>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</si>
  <si>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</si>
  <si>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</si>
  <si>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</si>
  <si>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</si>
  <si>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</si>
  <si>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</si>
  <si>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</si>
  <si>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</si>
  <si>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</si>
  <si>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</si>
  <si>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</si>
  <si>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</si>
  <si>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</si>
  <si>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</si>
  <si>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</si>
  <si>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</si>
  <si>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</si>
  <si>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</si>
  <si>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</si>
  <si>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</si>
  <si>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</si>
  <si>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</si>
  <si>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</si>
  <si>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</si>
  <si>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</si>
  <si>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</si>
  <si>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</si>
  <si>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</si>
  <si>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</si>
  <si>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</si>
  <si>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</si>
  <si>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</si>
  <si>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</si>
  <si>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</si>
  <si>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</si>
  <si>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</si>
  <si>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</si>
  <si>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</si>
  <si>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</si>
  <si>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</si>
  <si>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</si>
  <si>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</si>
  <si>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</si>
  <si>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</si>
  <si>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</si>
  <si>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</si>
  <si>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</si>
  <si>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</si>
  <si>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</si>
  <si>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</si>
  <si>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</si>
  <si>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</si>
  <si>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</si>
  <si>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</si>
  <si>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</si>
  <si>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</si>
  <si>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</si>
  <si>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</si>
  <si>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</si>
  <si>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</si>
  <si>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</si>
  <si>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</si>
  <si>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</si>
  <si>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</si>
  <si>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</si>
  <si>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</si>
  <si>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</si>
  <si>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</si>
  <si>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</si>
  <si>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</si>
  <si>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</si>
  <si>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</si>
  <si>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</si>
  <si>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</si>
  <si>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</si>
  <si>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</si>
  <si>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</si>
  <si>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</si>
  <si>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</si>
  <si>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</si>
  <si>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</si>
  <si>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</si>
  <si>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</si>
  <si>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</si>
  <si>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</si>
  <si>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</si>
  <si>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</si>
  <si>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</si>
  <si>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</si>
  <si>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</si>
  <si>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</si>
  <si>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</si>
  <si>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</si>
  <si>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</si>
  <si>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</si>
  <si>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</si>
  <si>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</si>
  <si>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</si>
  <si>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</si>
  <si>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</si>
  <si>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</si>
  <si>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</si>
  <si>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</si>
  <si>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</si>
  <si>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</si>
  <si>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</si>
  <si>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</si>
  <si>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</si>
  <si>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</si>
  <si>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</si>
  <si>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</si>
  <si>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</si>
  <si>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</si>
  <si>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</si>
  <si>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</si>
  <si>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</si>
  <si>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</si>
  <si>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</si>
  <si>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</si>
  <si>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</si>
  <si>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</si>
  <si>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</si>
  <si>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</si>
  <si>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</si>
  <si>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</si>
  <si>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</si>
  <si>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</si>
  <si>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</si>
  <si>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</si>
  <si>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</si>
  <si>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</si>
  <si>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</si>
  <si>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</si>
  <si>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</si>
  <si>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</si>
  <si>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</si>
  <si>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</si>
  <si>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</si>
  <si>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</si>
  <si>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</si>
  <si>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</si>
  <si>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</si>
  <si>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</si>
  <si>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</si>
  <si>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</si>
  <si>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</si>
  <si>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</si>
  <si>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</si>
  <si>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</si>
  <si>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</si>
  <si>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</si>
  <si>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</si>
  <si>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</si>
  <si>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</si>
  <si>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</si>
  <si>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</si>
  <si>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</si>
  <si>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</si>
  <si>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</si>
  <si>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</si>
  <si>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</si>
  <si>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</si>
  <si>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</si>
  <si>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</si>
  <si>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</si>
  <si>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</si>
  <si>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</si>
  <si>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</si>
  <si>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</si>
  <si>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</si>
  <si>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</si>
  <si>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</si>
  <si>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</si>
  <si>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</si>
  <si>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</si>
  <si>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</si>
  <si>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</si>
  <si>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</si>
  <si>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</si>
  <si>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</si>
  <si>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</si>
  <si>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</si>
  <si>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</si>
  <si>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</si>
  <si>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</si>
  <si>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</si>
  <si>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</si>
  <si>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</si>
  <si>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</si>
  <si>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</si>
  <si>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</si>
  <si>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</si>
  <si>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</si>
  <si>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</si>
  <si>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</si>
  <si>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</si>
  <si>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</si>
  <si>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</si>
  <si>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</si>
  <si>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</si>
  <si>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</si>
  <si>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</si>
  <si>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</si>
  <si>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</si>
  <si>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</si>
  <si>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</si>
  <si>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</si>
  <si>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</si>
  <si>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</si>
  <si>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</si>
  <si>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</si>
  <si>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</si>
  <si>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</si>
  <si>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</si>
  <si>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</si>
  <si>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</si>
  <si>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</si>
  <si>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</si>
  <si>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</si>
  <si>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</si>
  <si>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</si>
  <si>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</si>
  <si>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</si>
  <si>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</si>
  <si>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</si>
  <si>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</si>
  <si>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</si>
  <si>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</si>
  <si>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</si>
  <si>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</si>
  <si>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</si>
  <si>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</si>
  <si>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</si>
  <si>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</si>
  <si>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</si>
  <si>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</si>
  <si>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</si>
  <si>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</si>
  <si>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</si>
  <si>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</si>
  <si>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</si>
  <si>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</si>
  <si>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</si>
  <si>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</si>
  <si>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</si>
  <si>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</si>
  <si>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</si>
  <si>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</si>
  <si>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</si>
  <si>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</si>
  <si>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</si>
  <si>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</si>
  <si>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</si>
  <si>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</si>
  <si>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</si>
  <si>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</si>
  <si>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</si>
  <si>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</si>
  <si>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</si>
  <si>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</si>
  <si>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</si>
  <si>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</si>
  <si>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</si>
  <si>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</si>
  <si>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</si>
  <si>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</si>
  <si>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</si>
  <si>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</si>
  <si>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</si>
  <si>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</si>
  <si>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</si>
  <si>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</si>
  <si>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</si>
  <si>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</si>
  <si>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</si>
  <si>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</si>
  <si>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</si>
  <si>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</si>
  <si>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</si>
  <si>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</si>
  <si>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</si>
  <si>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</si>
  <si>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</si>
  <si>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</si>
  <si>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</si>
  <si>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</si>
  <si>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</si>
  <si>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</si>
  <si>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</si>
  <si>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</si>
  <si>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</si>
  <si>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</si>
  <si>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</si>
  <si>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</si>
  <si>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</si>
  <si>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</si>
  <si>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</si>
  <si>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</si>
  <si>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</si>
  <si>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</si>
  <si>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</si>
  <si>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</si>
  <si>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</si>
  <si>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</si>
  <si>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</si>
  <si>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</si>
  <si>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</si>
  <si>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</si>
  <si>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</si>
  <si>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</si>
  <si>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</si>
  <si>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</si>
  <si>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</si>
  <si>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</si>
  <si>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</si>
  <si>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</si>
  <si>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</si>
  <si>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</si>
  <si>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</si>
  <si>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</si>
  <si>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</si>
  <si>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</si>
  <si>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</si>
  <si>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</si>
  <si>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</si>
  <si>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</si>
  <si>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</si>
  <si>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</si>
  <si>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</si>
  <si>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</si>
  <si>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</si>
  <si>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</si>
  <si>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</si>
  <si>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</si>
  <si>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</si>
  <si>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</si>
  <si>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</si>
  <si>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</si>
  <si>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</si>
  <si>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</si>
  <si>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</si>
  <si>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</si>
  <si>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</si>
  <si>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</si>
  <si>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</si>
  <si>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</si>
  <si>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</si>
  <si>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</si>
  <si>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</si>
  <si>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</si>
  <si>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</si>
  <si>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</si>
  <si>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</si>
  <si>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</si>
  <si>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</si>
  <si>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</si>
  <si>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</si>
  <si>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</si>
  <si>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</si>
  <si>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</si>
  <si>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</si>
  <si>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</si>
  <si>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</si>
  <si>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</si>
  <si>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</si>
  <si>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</si>
  <si>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</si>
  <si>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</si>
  <si>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</si>
  <si>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</si>
  <si>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</si>
  <si>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</si>
  <si>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</si>
  <si>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</si>
  <si>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</si>
  <si>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</si>
  <si>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</si>
  <si>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</si>
  <si>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</si>
  <si>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</si>
  <si>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</si>
  <si>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</si>
  <si>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</si>
  <si>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</si>
  <si>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</si>
  <si>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</si>
  <si>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</si>
  <si>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</si>
  <si>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</si>
  <si>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</si>
  <si>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</si>
  <si>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</si>
  <si>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</si>
  <si>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</si>
  <si>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</si>
  <si>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</si>
  <si>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</si>
  <si>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</si>
  <si>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</si>
  <si>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</si>
  <si>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</si>
  <si>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</si>
  <si>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</si>
  <si>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</si>
  <si>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</si>
  <si>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</si>
  <si>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</si>
  <si>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</si>
  <si>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</si>
  <si>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</si>
  <si>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</si>
  <si>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</si>
  <si>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</si>
  <si>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</si>
  <si>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</si>
  <si>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</si>
  <si>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</si>
  <si>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</si>
  <si>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</si>
  <si>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</si>
  <si>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</si>
  <si>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</si>
  <si>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</si>
  <si>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</si>
  <si>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</si>
  <si>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</si>
  <si>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</si>
  <si>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</si>
  <si>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</si>
  <si>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</si>
  <si>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</si>
  <si>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</si>
  <si>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</si>
  <si>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</si>
  <si>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</si>
  <si>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</si>
  <si>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</si>
  <si>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</si>
  <si>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</si>
  <si>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</si>
  <si>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</si>
  <si>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</si>
  <si>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</si>
  <si>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</si>
  <si>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</si>
  <si>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</si>
  <si>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</si>
  <si>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</si>
  <si>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</si>
  <si>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</si>
  <si>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</si>
  <si>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</si>
  <si>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</si>
  <si>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</si>
  <si>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</si>
  <si>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</si>
  <si>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</si>
  <si>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</si>
  <si>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</si>
  <si>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</si>
  <si>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</si>
  <si>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</si>
  <si>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</si>
  <si>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</si>
  <si>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</si>
  <si>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</si>
  <si>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</si>
  <si>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</si>
  <si>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</si>
  <si>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</si>
  <si>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</si>
  <si>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</si>
  <si>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</si>
  <si>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</si>
  <si>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</si>
  <si>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</si>
  <si>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</si>
  <si>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</si>
  <si>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</si>
  <si>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</si>
  <si>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</si>
  <si>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</si>
  <si>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</si>
  <si>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</si>
  <si>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</si>
  <si>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</si>
  <si>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</si>
  <si>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</si>
  <si>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</si>
  <si>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</si>
  <si>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</si>
  <si>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</si>
  <si>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</si>
  <si>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</si>
  <si>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</si>
  <si>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</si>
  <si>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</si>
  <si>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</si>
  <si>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</si>
  <si>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</si>
  <si>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</si>
  <si>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</si>
  <si>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</si>
  <si>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</si>
  <si>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</si>
  <si>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</si>
  <si>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</si>
  <si>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</si>
  <si>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</si>
  <si>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</si>
  <si>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</si>
  <si>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</si>
  <si>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</si>
  <si>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</si>
  <si>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</si>
  <si>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</si>
  <si>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</si>
  <si>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</si>
  <si>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</si>
  <si>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</si>
  <si>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</si>
  <si>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</si>
  <si>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</si>
  <si>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</si>
  <si>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</si>
  <si>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</si>
  <si>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</si>
  <si>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</si>
  <si>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</si>
  <si>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</si>
  <si>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</si>
  <si>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</si>
  <si>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</si>
  <si>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</si>
  <si>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</si>
  <si>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</si>
  <si>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</si>
  <si>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</si>
  <si>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</si>
  <si>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</si>
  <si>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</si>
  <si>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</si>
  <si>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</si>
  <si>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</si>
  <si>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</si>
  <si>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</si>
  <si>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</si>
  <si>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</si>
  <si>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</si>
  <si>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</si>
  <si>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</si>
  <si>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</si>
  <si>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</si>
  <si>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</si>
  <si>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</si>
  <si>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</si>
  <si>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</si>
  <si>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</si>
  <si>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</si>
  <si>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</si>
  <si>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</si>
  <si>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</si>
  <si>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</si>
  <si>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</si>
  <si>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</si>
  <si>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</si>
  <si>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</si>
  <si>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</si>
  <si>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</si>
  <si>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</si>
  <si>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</si>
  <si>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</si>
  <si>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</si>
  <si>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</si>
  <si>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</si>
  <si>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</si>
  <si>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</si>
  <si>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</si>
  <si>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</si>
  <si>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</si>
  <si>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</si>
  <si>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</si>
  <si>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</si>
  <si>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</si>
  <si>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</si>
  <si>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</si>
  <si>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</si>
  <si>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</si>
  <si>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</si>
  <si>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</si>
  <si>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</si>
  <si>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</si>
  <si>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</si>
  <si>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</si>
  <si>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</si>
  <si>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</si>
  <si>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</si>
  <si>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</si>
  <si>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</si>
  <si>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</si>
  <si>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</si>
  <si>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</si>
  <si>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</si>
  <si>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</si>
  <si>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</si>
  <si>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</si>
  <si>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</si>
  <si>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</si>
  <si>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</si>
  <si>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</si>
  <si>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</si>
  <si>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</si>
  <si>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</si>
  <si>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</si>
  <si>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</si>
  <si>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</si>
  <si>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</si>
  <si>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</si>
  <si>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</si>
  <si>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</si>
  <si>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</si>
  <si>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</si>
  <si>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</si>
  <si>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</si>
  <si>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</si>
  <si>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</si>
  <si>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</si>
  <si>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</si>
  <si>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</si>
  <si>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</si>
  <si>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</si>
  <si>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</si>
  <si>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</si>
  <si>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</si>
  <si>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</si>
  <si>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</si>
  <si>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</si>
  <si>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</si>
  <si>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</si>
  <si>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</si>
  <si>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</si>
  <si>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</si>
  <si>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</si>
  <si>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</si>
  <si>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</si>
  <si>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</si>
  <si>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</si>
  <si>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</si>
  <si>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</si>
  <si>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</si>
  <si>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</si>
  <si>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</si>
  <si>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</si>
  <si>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</si>
  <si>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</si>
  <si>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</si>
  <si>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</si>
  <si>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</si>
  <si>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</si>
  <si>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</si>
  <si>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</si>
  <si>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</si>
  <si>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</si>
  <si>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</si>
  <si>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</si>
  <si>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</si>
  <si>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</si>
  <si>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</si>
  <si>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</si>
  <si>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</si>
  <si>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</si>
  <si>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</si>
  <si>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</si>
  <si>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</si>
  <si>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</si>
  <si>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</si>
  <si>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</si>
  <si>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</si>
  <si>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</si>
  <si>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</si>
  <si>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</si>
  <si>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</si>
  <si>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</si>
  <si>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</si>
  <si>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</si>
  <si>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</si>
  <si>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</si>
  <si>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</si>
  <si>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</si>
  <si>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</si>
  <si>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</si>
  <si>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</si>
  <si>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</si>
  <si>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</si>
  <si>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</si>
  <si>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</si>
  <si>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</si>
  <si>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</si>
  <si>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</si>
  <si>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</si>
  <si>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</si>
  <si>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</si>
  <si>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</si>
  <si>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</si>
  <si>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</si>
  <si>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</si>
  <si>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</si>
  <si>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</si>
  <si>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</si>
  <si>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</si>
  <si>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</si>
  <si>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</si>
  <si>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</si>
  <si>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</si>
  <si>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</si>
  <si>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</si>
  <si>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</si>
  <si>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</si>
  <si>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</si>
  <si>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</si>
  <si>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</si>
  <si>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</si>
  <si>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</si>
  <si>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</si>
  <si>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</si>
  <si>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</si>
  <si>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</si>
  <si>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</si>
  <si>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</si>
  <si>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</si>
  <si>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</si>
  <si>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</si>
  <si>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</si>
  <si>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</si>
  <si>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</si>
  <si>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</si>
  <si>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</si>
  <si>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</si>
  <si>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</si>
  <si>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</si>
  <si>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</si>
  <si>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</si>
  <si>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</si>
  <si>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</si>
  <si>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</si>
  <si>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</si>
  <si>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</si>
  <si>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</si>
  <si>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</si>
  <si>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</si>
  <si>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</si>
  <si>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</si>
  <si>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</si>
  <si>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</si>
  <si>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</si>
  <si>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</si>
  <si>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</si>
  <si>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</si>
  <si>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</si>
  <si>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</si>
  <si>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</si>
  <si>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</si>
  <si>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</si>
  <si>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</si>
  <si>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</si>
  <si>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</si>
  <si>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</si>
  <si>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</si>
  <si>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</si>
  <si>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</si>
  <si>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</si>
  <si>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</si>
  <si>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</si>
  <si>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</si>
  <si>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</si>
  <si>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</si>
  <si>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</si>
  <si>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</si>
  <si>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</si>
  <si>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</si>
  <si>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</si>
  <si>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</si>
  <si>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</si>
  <si>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</si>
  <si>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</si>
  <si>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</si>
  <si>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</si>
  <si>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</si>
  <si>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</si>
  <si>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</si>
  <si>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</si>
  <si>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</si>
  <si>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</si>
  <si>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</si>
  <si>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</si>
  <si>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</si>
  <si>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</si>
  <si>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</si>
  <si>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</si>
  <si>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</si>
  <si>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</si>
  <si>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</si>
  <si>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</si>
  <si>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</si>
  <si>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</si>
  <si>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</si>
  <si>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</si>
  <si>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</si>
  <si>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</si>
  <si>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</si>
  <si>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</si>
  <si>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</si>
  <si>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</si>
  <si>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</si>
  <si>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</si>
  <si>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</si>
  <si>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</si>
  <si>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</si>
  <si>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</si>
  <si>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</si>
  <si>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</si>
  <si>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</si>
  <si>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</si>
  <si>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</si>
  <si>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</si>
  <si>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</si>
  <si>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</si>
  <si>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</si>
  <si>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</si>
  <si>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</si>
  <si>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</si>
  <si>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</si>
  <si>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</si>
  <si>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</si>
  <si>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</si>
  <si>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</si>
  <si>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</si>
  <si>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</si>
  <si>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</si>
  <si>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</si>
  <si>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</si>
  <si>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</si>
  <si>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</si>
  <si>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</si>
  <si>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</si>
  <si>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</si>
  <si>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</si>
  <si>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</si>
  <si>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</si>
  <si>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</si>
  <si>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</si>
  <si>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</si>
  <si>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</si>
  <si>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</si>
  <si>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</si>
  <si>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</si>
  <si>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</si>
  <si>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</si>
  <si>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</si>
  <si>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</si>
  <si>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</si>
  <si>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</si>
  <si>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</si>
  <si>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</si>
  <si>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</si>
  <si>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</si>
  <si>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</si>
  <si>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</si>
  <si>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</si>
  <si>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</si>
  <si>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</si>
  <si>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</si>
  <si>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</si>
  <si>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</si>
  <si>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</si>
  <si>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</si>
  <si>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</si>
  <si>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</si>
  <si>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</si>
  <si>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</si>
  <si>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</si>
  <si>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</si>
  <si>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</si>
  <si>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</si>
  <si>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</si>
  <si>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</si>
  <si>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</si>
  <si>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</si>
  <si>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</si>
  <si>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</si>
  <si>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</si>
  <si>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</si>
  <si>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</si>
  <si>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</si>
  <si>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</si>
  <si>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</si>
  <si>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</si>
  <si>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</si>
  <si>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</si>
  <si>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</si>
  <si>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</si>
  <si>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</si>
  <si>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</si>
  <si>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</si>
  <si>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</si>
  <si>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</si>
  <si>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</si>
  <si>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</si>
  <si>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</si>
  <si>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</si>
  <si>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</si>
  <si>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</si>
  <si>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</si>
  <si>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</si>
  <si>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</si>
  <si>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</si>
  <si>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</si>
  <si>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</si>
  <si>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</si>
  <si>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</si>
  <si>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</si>
  <si>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</si>
  <si>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</si>
  <si>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</si>
  <si>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</si>
  <si>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</si>
  <si>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</si>
  <si>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</si>
  <si>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</si>
  <si>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</si>
  <si>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</si>
  <si>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</si>
  <si>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</si>
  <si>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</si>
  <si>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</si>
  <si>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</si>
  <si>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</si>
  <si>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</si>
  <si>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</si>
  <si>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</si>
  <si>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</si>
  <si>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</si>
  <si>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</si>
  <si>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</si>
  <si>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</si>
  <si>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</si>
  <si>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</si>
  <si>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</si>
  <si>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</si>
  <si>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</si>
  <si>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</si>
  <si>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</si>
  <si>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</si>
  <si>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</si>
  <si>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</si>
  <si>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</si>
  <si>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</si>
  <si>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</si>
  <si>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</si>
  <si>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</si>
  <si>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</si>
  <si>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</si>
  <si>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</si>
  <si>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</si>
  <si>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</si>
  <si>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</si>
  <si>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</si>
  <si>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</si>
  <si>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</si>
  <si>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</si>
  <si>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</si>
  <si>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</si>
  <si>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</si>
  <si>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</si>
  <si>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</si>
  <si>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</si>
  <si>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</si>
  <si>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</si>
  <si>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</si>
  <si>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</si>
  <si>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</si>
  <si>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</si>
  <si>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</si>
  <si>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</si>
  <si>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</si>
  <si>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</si>
  <si>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</si>
  <si>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</si>
  <si>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</si>
  <si>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</si>
  <si>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</si>
  <si>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</si>
  <si>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</si>
  <si>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</si>
  <si>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</si>
  <si>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</si>
  <si>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</si>
  <si>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</si>
  <si>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</si>
  <si>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</si>
  <si>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</si>
  <si>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</si>
  <si>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</si>
  <si>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</si>
  <si>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</si>
  <si>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</si>
  <si>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</si>
  <si>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</si>
  <si>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</si>
  <si>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</si>
  <si>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</si>
  <si>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</si>
  <si>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</si>
  <si>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</si>
  <si>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</si>
  <si>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</si>
  <si>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</si>
  <si>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</si>
  <si>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</si>
  <si>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</si>
  <si>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</si>
  <si>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</si>
  <si>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</si>
  <si>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</si>
  <si>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</si>
  <si>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</si>
  <si>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</si>
  <si>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</si>
  <si>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</si>
  <si>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</si>
  <si>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</si>
  <si>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</si>
  <si>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</si>
  <si>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</si>
  <si>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</si>
  <si>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</si>
  <si>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</si>
  <si>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</si>
  <si>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</si>
  <si>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</si>
  <si>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</si>
  <si>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</si>
  <si>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</si>
  <si>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</si>
  <si>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</si>
  <si>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</si>
  <si>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</si>
  <si>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</si>
  <si>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</si>
  <si>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</si>
  <si>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</si>
  <si>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</si>
  <si>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</si>
  <si>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</si>
  <si>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</si>
  <si>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</si>
  <si>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</si>
  <si>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</si>
  <si>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</si>
  <si>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</si>
  <si>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</si>
  <si>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</si>
  <si>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</si>
  <si>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</si>
  <si>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</si>
  <si>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</si>
  <si>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</si>
  <si>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</si>
  <si>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</si>
  <si>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</si>
  <si>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</si>
  <si>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</si>
  <si>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</si>
  <si>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</si>
  <si>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</si>
  <si>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</si>
  <si>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</si>
  <si>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</si>
  <si>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</si>
  <si>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</si>
  <si>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</si>
  <si>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</si>
  <si>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</si>
  <si>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</si>
  <si>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</si>
  <si>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</si>
  <si>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</si>
  <si>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</si>
  <si>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</si>
  <si>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</si>
  <si>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</si>
  <si>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</si>
  <si>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</si>
  <si>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</si>
  <si>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</si>
  <si>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</si>
  <si>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</si>
  <si>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</si>
  <si>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</si>
  <si>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</si>
  <si>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</si>
  <si>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</si>
  <si>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</si>
  <si>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</si>
  <si>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</si>
  <si>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</si>
  <si>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</si>
  <si>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</si>
  <si>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</si>
  <si>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</si>
  <si>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</si>
  <si>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</si>
  <si>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</si>
  <si>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</si>
  <si>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</si>
  <si>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</si>
  <si>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</si>
  <si>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</si>
  <si>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</si>
  <si>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</si>
  <si>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</si>
  <si>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</si>
  <si>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</si>
  <si>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</si>
  <si>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</si>
  <si>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</si>
  <si>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</si>
  <si>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</si>
  <si>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</si>
  <si>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</si>
  <si>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</si>
  <si>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</si>
  <si>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</si>
  <si>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</si>
  <si>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</si>
  <si>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</si>
  <si>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</si>
  <si>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</si>
  <si>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</si>
  <si>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</si>
  <si>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</si>
  <si>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</si>
  <si>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</si>
  <si>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</si>
  <si>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</si>
  <si>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</si>
  <si>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</si>
  <si>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</si>
  <si>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</si>
  <si>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</si>
  <si>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</si>
  <si>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</si>
  <si>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</si>
  <si>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</si>
  <si>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</si>
  <si>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</si>
  <si>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</si>
  <si>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</si>
  <si>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</si>
  <si>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</si>
  <si>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</si>
  <si>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</si>
  <si>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</si>
  <si>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</si>
  <si>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</si>
  <si>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</si>
  <si>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</si>
  <si>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</si>
  <si>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</si>
  <si>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</si>
  <si>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</si>
  <si>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</si>
  <si>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</si>
  <si>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</si>
  <si>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</si>
  <si>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</si>
  <si>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</si>
  <si>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</si>
  <si>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</si>
  <si>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</si>
  <si>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</si>
  <si>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</si>
  <si>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</si>
  <si>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</si>
  <si>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</si>
  <si>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</si>
  <si>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</si>
  <si>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</si>
  <si>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</si>
  <si>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</si>
  <si>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</si>
  <si>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</si>
  <si>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</si>
  <si>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</si>
  <si>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</si>
  <si>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</si>
  <si>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</si>
  <si>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</si>
  <si>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</si>
  <si>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</si>
  <si>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</si>
  <si>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</si>
  <si>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</si>
  <si>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</si>
  <si>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</si>
  <si>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</si>
  <si>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</si>
  <si>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</si>
  <si>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</si>
  <si>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</si>
  <si>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</si>
  <si>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</si>
  <si>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</si>
  <si>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</si>
  <si>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</si>
  <si>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</si>
  <si>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</si>
  <si>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</si>
  <si>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</si>
  <si>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</si>
  <si>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</si>
  <si>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</si>
  <si>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</si>
  <si>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</si>
  <si>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</si>
  <si>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</si>
  <si>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</si>
  <si>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</si>
  <si>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</si>
  <si>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</si>
  <si>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</si>
  <si>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</si>
  <si>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</si>
  <si>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</si>
  <si>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</si>
  <si>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</si>
  <si>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</si>
  <si>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</si>
  <si>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</si>
  <si>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</si>
  <si>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</si>
  <si>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</si>
  <si>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</si>
  <si>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</si>
  <si>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</si>
  <si>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</si>
  <si>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</si>
  <si>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</si>
  <si>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</si>
  <si>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</si>
  <si>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</si>
  <si>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</si>
  <si>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</si>
  <si>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</si>
  <si>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</si>
  <si>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</si>
  <si>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</si>
  <si>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</si>
  <si>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</si>
  <si>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</si>
  <si>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</si>
  <si>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</si>
  <si>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</si>
  <si>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</si>
  <si>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</si>
  <si>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</si>
  <si>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</si>
  <si>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</si>
  <si>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</si>
  <si>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</si>
  <si>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</si>
  <si>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</si>
  <si>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</si>
  <si>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</si>
  <si>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</si>
  <si>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</si>
  <si>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</si>
  <si>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</si>
  <si>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</si>
  <si>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</si>
  <si>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</si>
  <si>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</si>
  <si>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</si>
  <si>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</si>
  <si>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</si>
  <si>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</si>
  <si>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</si>
  <si>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</si>
  <si>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</si>
  <si>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</si>
  <si>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</si>
  <si>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</si>
  <si>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</si>
  <si>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</si>
  <si>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</si>
  <si>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</si>
  <si>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</si>
  <si>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</si>
  <si>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</si>
  <si>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</si>
  <si>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</si>
  <si>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</si>
  <si>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</si>
  <si>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</si>
  <si>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</si>
  <si>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</si>
  <si>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</si>
  <si>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</si>
  <si>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</si>
  <si>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</si>
  <si>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</si>
  <si>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</si>
  <si>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</si>
  <si>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</si>
  <si>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</si>
  <si>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</si>
  <si>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</si>
  <si>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</si>
  <si>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</si>
  <si>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</si>
  <si>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</si>
  <si>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</si>
  <si>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</si>
  <si>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</si>
  <si>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</si>
  <si>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</si>
  <si>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</si>
  <si>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</si>
  <si>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</si>
  <si>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</si>
  <si>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</si>
  <si>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</si>
  <si>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</si>
  <si>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</si>
  <si>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</si>
  <si>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</si>
  <si>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</si>
  <si>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</si>
  <si>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</si>
  <si>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</si>
  <si>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</si>
  <si>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</si>
  <si>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</si>
  <si>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</si>
  <si>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</si>
  <si>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</si>
  <si>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</si>
  <si>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</si>
  <si>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</si>
  <si>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</si>
  <si>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</si>
  <si>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</si>
  <si>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</si>
  <si>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</si>
  <si>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</si>
  <si>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</si>
  <si>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</si>
  <si>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</si>
  <si>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</si>
  <si>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</si>
  <si>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</si>
  <si>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</si>
  <si>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</si>
  <si>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</si>
  <si>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</si>
  <si>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</si>
  <si>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</si>
  <si>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</si>
  <si>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</si>
  <si>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</si>
  <si>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</si>
  <si>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</si>
  <si>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</si>
  <si>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</si>
  <si>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</si>
  <si>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</si>
  <si>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</si>
  <si>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</si>
  <si>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</si>
  <si>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</si>
  <si>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</si>
  <si>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</si>
  <si>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</si>
  <si>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</si>
  <si>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</si>
  <si>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</si>
  <si>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</si>
  <si>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</si>
  <si>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</si>
  <si>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</si>
  <si>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</si>
  <si>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</si>
  <si>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</si>
  <si>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</si>
  <si>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</si>
  <si>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</si>
  <si>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</si>
  <si>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</si>
  <si>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</si>
  <si>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</si>
  <si>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</si>
  <si>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</si>
  <si>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</si>
  <si>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</si>
  <si>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</si>
  <si>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</si>
  <si>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</si>
  <si>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</si>
  <si>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</si>
  <si>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</si>
  <si>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</si>
  <si>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</si>
  <si>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</si>
  <si>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</si>
  <si>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</si>
  <si>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</si>
  <si>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</si>
  <si>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</si>
  <si>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</si>
  <si>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</si>
  <si>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</si>
  <si>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</si>
  <si>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</si>
  <si>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</si>
  <si>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</si>
  <si>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</si>
  <si>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</si>
  <si>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</si>
  <si>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</si>
  <si>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</si>
  <si>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</si>
  <si>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</si>
  <si>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</si>
  <si>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</si>
  <si>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</si>
  <si>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</si>
  <si>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</si>
  <si>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</si>
  <si>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</si>
  <si>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</si>
  <si>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</si>
  <si>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</si>
  <si>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</si>
  <si>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</si>
  <si>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</si>
  <si>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</si>
  <si>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</si>
  <si>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</si>
  <si>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</si>
  <si>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</si>
  <si>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</si>
  <si>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</si>
  <si>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</si>
  <si>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</si>
  <si>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</si>
  <si>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</si>
  <si>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</si>
  <si>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</si>
  <si>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</si>
  <si>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</si>
  <si>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</si>
  <si>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</si>
  <si>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</si>
  <si>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</si>
  <si>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</si>
  <si>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</si>
  <si>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</si>
  <si>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</si>
  <si>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</si>
  <si>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</si>
  <si>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</si>
  <si>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</si>
  <si>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</si>
  <si>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</si>
  <si>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</si>
  <si>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</si>
  <si>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</si>
  <si>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</si>
  <si>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</si>
  <si>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</si>
  <si>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</si>
  <si>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</si>
  <si>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</si>
  <si>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</si>
  <si>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</si>
  <si>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</si>
  <si>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</si>
  <si>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</si>
  <si>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</si>
  <si>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</si>
  <si>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</si>
  <si>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</si>
  <si>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</si>
  <si>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</si>
  <si>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</si>
  <si>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</si>
  <si>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</si>
  <si>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</si>
  <si>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</si>
  <si>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</si>
  <si>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</si>
  <si>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</si>
  <si>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</si>
  <si>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</si>
  <si>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</si>
  <si>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</si>
  <si>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</si>
  <si>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</si>
  <si>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</si>
  <si>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</si>
  <si>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</si>
  <si>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</si>
  <si>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</si>
  <si>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</si>
  <si>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</si>
  <si>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</si>
  <si>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</si>
  <si>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</si>
  <si>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</si>
  <si>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</si>
  <si>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</si>
  <si>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</si>
  <si>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</si>
  <si>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</si>
  <si>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</si>
  <si>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</si>
  <si>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</si>
  <si>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</si>
  <si>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</si>
  <si>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</si>
  <si>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</si>
  <si>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</si>
  <si>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</si>
  <si>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</si>
  <si>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</si>
  <si>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</si>
  <si>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</si>
  <si>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</si>
  <si>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</si>
  <si>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</si>
  <si>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</si>
  <si>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</si>
  <si>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</si>
  <si>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</si>
  <si>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</si>
  <si>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</si>
  <si>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</si>
  <si>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</si>
  <si>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</si>
  <si>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</si>
  <si>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</si>
  <si>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</si>
  <si>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</si>
  <si>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</si>
  <si>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</si>
  <si>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</si>
  <si>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</si>
  <si>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</si>
  <si>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</si>
  <si>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</si>
  <si>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</si>
  <si>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</si>
  <si>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</si>
  <si>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</si>
  <si>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</si>
  <si>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</si>
  <si>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</si>
  <si>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</si>
  <si>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</si>
  <si>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</si>
  <si>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</si>
  <si>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</si>
  <si>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</si>
  <si>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</si>
  <si>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</si>
  <si>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</si>
  <si>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</si>
  <si>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</si>
  <si>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</si>
  <si>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</si>
  <si>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</si>
  <si>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</si>
  <si>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</si>
  <si>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</si>
  <si>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</si>
  <si>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</si>
  <si>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</si>
  <si>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</si>
  <si>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</si>
  <si>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</si>
  <si>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</si>
  <si>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</si>
  <si>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</si>
  <si>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</si>
  <si>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</si>
  <si>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</si>
  <si>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</si>
  <si>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</si>
  <si>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</si>
  <si>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</si>
  <si>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</si>
  <si>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</si>
  <si>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</si>
  <si>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</si>
  <si>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</si>
  <si>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</si>
  <si>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</si>
  <si>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</si>
  <si>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</si>
  <si>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</si>
  <si>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</si>
  <si>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</si>
  <si>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</si>
  <si>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</si>
  <si>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</si>
  <si>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</si>
  <si>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</si>
  <si>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</si>
  <si>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</si>
  <si>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</si>
  <si>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</si>
  <si>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</si>
  <si>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</si>
  <si>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</si>
  <si>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</si>
  <si>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</si>
  <si>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</si>
  <si>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</si>
  <si>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</si>
  <si>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</si>
  <si>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</si>
  <si>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</si>
  <si>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</si>
  <si>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</si>
  <si>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</si>
  <si>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</si>
  <si>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</si>
  <si>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</si>
  <si>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</si>
  <si>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</si>
  <si>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</si>
  <si>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</si>
  <si>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</si>
  <si>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</si>
  <si>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</si>
  <si>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</si>
  <si>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</si>
  <si>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</si>
  <si>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</si>
  <si>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</si>
  <si>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</si>
  <si>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</si>
  <si>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</si>
  <si>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</si>
  <si>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</si>
  <si>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</si>
  <si>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</si>
  <si>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</si>
  <si>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</si>
  <si>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</si>
  <si>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</si>
  <si>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</si>
  <si>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</si>
  <si>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</si>
  <si>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</si>
  <si>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</si>
  <si>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</si>
  <si>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</si>
  <si>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</si>
  <si>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</si>
  <si>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</si>
  <si>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</si>
  <si>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</si>
  <si>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</si>
  <si>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</si>
  <si>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</si>
  <si>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</si>
  <si>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</si>
  <si>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</si>
  <si>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</si>
  <si>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</si>
  <si>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</si>
  <si>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</si>
  <si>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</si>
  <si>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</si>
  <si>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</si>
  <si>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</si>
  <si>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</si>
  <si>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</si>
  <si>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</si>
  <si>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</si>
  <si>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</si>
  <si>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</si>
  <si>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</si>
  <si>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</si>
  <si>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</si>
  <si>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</si>
  <si>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</si>
  <si>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</si>
  <si>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</si>
  <si>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</si>
  <si>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</si>
  <si>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</si>
  <si>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</si>
  <si>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</si>
  <si>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</si>
  <si>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</si>
  <si>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</si>
  <si>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</si>
  <si>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</si>
  <si>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</si>
  <si>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</si>
  <si>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</si>
  <si>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</si>
  <si>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</si>
  <si>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</si>
  <si>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</si>
  <si>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</si>
  <si>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</si>
  <si>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</si>
  <si>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</si>
  <si>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</si>
  <si>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</si>
  <si>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</si>
  <si>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</si>
  <si>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</si>
  <si>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</si>
  <si>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</si>
  <si>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</si>
  <si>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</si>
  <si>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</si>
  <si>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</si>
  <si>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</si>
  <si>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</si>
  <si>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</si>
  <si>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</si>
  <si>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</si>
  <si>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</si>
  <si>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</si>
  <si>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</si>
  <si>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</si>
  <si>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</si>
  <si>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</si>
  <si>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</si>
  <si>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</si>
  <si>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</si>
  <si>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</si>
  <si>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</si>
  <si>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</si>
  <si>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</si>
  <si>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</si>
  <si>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</si>
  <si>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</si>
  <si>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</si>
  <si>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</si>
  <si>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</si>
  <si>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</si>
  <si>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</si>
  <si>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</si>
  <si>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</si>
  <si>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</si>
  <si>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</si>
  <si>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</si>
  <si>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</si>
  <si>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</si>
  <si>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</si>
  <si>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</si>
  <si>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</si>
  <si>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</si>
  <si>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</si>
  <si>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</si>
  <si>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</si>
  <si>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</si>
  <si>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</si>
  <si>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</si>
  <si>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</si>
  <si>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</si>
  <si>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</si>
  <si>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</si>
  <si>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</si>
  <si>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</si>
  <si>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</si>
  <si>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</si>
  <si>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</si>
  <si>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</si>
  <si>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</si>
  <si>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</si>
  <si>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</si>
  <si>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</si>
  <si>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</si>
  <si>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</si>
  <si>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</si>
  <si>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</si>
  <si>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</si>
  <si>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</si>
  <si>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</si>
  <si>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</si>
  <si>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</si>
  <si>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</si>
  <si>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</si>
  <si>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</si>
  <si>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</si>
  <si>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</si>
  <si>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</si>
  <si>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</si>
  <si>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</si>
  <si>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</si>
  <si>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</si>
  <si>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</si>
  <si>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</si>
  <si>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</si>
  <si>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</si>
  <si>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</si>
  <si>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</si>
  <si>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</si>
  <si>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</si>
  <si>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</si>
  <si>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</si>
  <si>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</si>
  <si>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</si>
  <si>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</si>
  <si>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</si>
  <si>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</si>
  <si>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</si>
  <si>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</si>
  <si>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</si>
  <si>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</si>
  <si>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</si>
  <si>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</si>
  <si>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</si>
  <si>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</si>
  <si>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</si>
  <si>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</si>
  <si>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</si>
  <si>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</si>
  <si>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</si>
  <si>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</si>
  <si>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</si>
  <si>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</si>
  <si>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</si>
  <si>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</si>
  <si>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</si>
  <si>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</si>
  <si>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</si>
  <si>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</si>
  <si>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</si>
  <si>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</si>
  <si>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</si>
  <si>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</si>
  <si>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</si>
  <si>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</si>
  <si>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</si>
  <si>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</si>
  <si>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</si>
  <si>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</si>
  <si>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</si>
  <si>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</si>
  <si>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</si>
  <si>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</si>
  <si>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</si>
  <si>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</si>
  <si>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</si>
  <si>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</si>
  <si>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</si>
  <si>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</si>
  <si>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</si>
  <si>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</si>
  <si>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</si>
  <si>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</si>
  <si>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</si>
  <si>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</si>
  <si>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</si>
  <si>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</si>
  <si>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</si>
  <si>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</si>
  <si>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</si>
  <si>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</si>
  <si>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</si>
  <si>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</si>
  <si>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</si>
  <si>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</si>
  <si>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</si>
  <si>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</si>
  <si>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</si>
  <si>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</si>
  <si>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</si>
  <si>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</si>
  <si>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</si>
  <si>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</si>
  <si>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</si>
  <si>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</si>
  <si>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</si>
  <si>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</si>
  <si>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</si>
  <si>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</si>
  <si>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</si>
  <si>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</si>
  <si>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</si>
  <si>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</si>
  <si>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</si>
  <si>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</si>
  <si>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</si>
  <si>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</si>
  <si>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</si>
  <si>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</si>
  <si>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</si>
  <si>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</si>
  <si>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</si>
  <si>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</si>
  <si>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</si>
  <si>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</si>
  <si>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</si>
  <si>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</si>
  <si>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</si>
  <si>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</si>
  <si>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</si>
  <si>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</si>
  <si>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</si>
  <si>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</si>
  <si>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</si>
  <si>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</si>
  <si>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</si>
  <si>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</si>
  <si>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</si>
  <si>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</si>
  <si>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</si>
  <si>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</si>
  <si>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</si>
  <si>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</si>
  <si>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</si>
  <si>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</si>
  <si>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</si>
  <si>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</si>
  <si>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</si>
  <si>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</si>
  <si>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</si>
  <si>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</si>
  <si>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</si>
  <si>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</si>
  <si>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</si>
  <si>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</si>
  <si>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</si>
  <si>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</si>
  <si>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</si>
  <si>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</si>
  <si>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</si>
  <si>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</si>
  <si>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</si>
  <si>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</si>
  <si>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</si>
  <si>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</si>
  <si>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</si>
  <si>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</si>
  <si>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</si>
  <si>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</si>
  <si>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</si>
  <si>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</si>
  <si>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</si>
  <si>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</si>
  <si>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</si>
  <si>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</si>
  <si>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</si>
  <si>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</si>
  <si>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</si>
  <si>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</si>
  <si>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</si>
  <si>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</si>
  <si>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</si>
  <si>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</si>
  <si>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</si>
  <si>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</si>
  <si>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</si>
  <si>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</si>
  <si>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</si>
  <si>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</si>
  <si>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</si>
  <si>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</si>
  <si>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</si>
  <si>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</si>
  <si>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</si>
  <si>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</si>
  <si>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</si>
  <si>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</si>
  <si>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</si>
  <si>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</si>
  <si>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</si>
  <si>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</si>
  <si>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</si>
  <si>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</si>
  <si>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</si>
  <si>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</si>
  <si>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</si>
  <si>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</si>
  <si>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</si>
  <si>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</si>
  <si>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</si>
  <si>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</si>
  <si>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</si>
  <si>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</si>
  <si>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</si>
  <si>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</si>
  <si>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</si>
  <si>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</si>
  <si>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</si>
  <si>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</si>
  <si>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</si>
  <si>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</si>
  <si>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</si>
  <si>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</si>
  <si>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</si>
  <si>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</si>
  <si>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</si>
  <si>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</si>
  <si>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</si>
  <si>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</si>
  <si>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</si>
  <si>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</si>
  <si>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</si>
  <si>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</si>
  <si>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</si>
  <si>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</si>
  <si>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</si>
  <si>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</si>
  <si>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</si>
  <si>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</si>
  <si>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</si>
  <si>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</si>
  <si>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</si>
  <si>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</si>
  <si>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</si>
  <si>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</si>
  <si>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</si>
  <si>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</si>
  <si>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</si>
  <si>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</si>
  <si>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</si>
  <si>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</si>
  <si>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</si>
  <si>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</si>
  <si>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</si>
  <si>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</si>
  <si>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</si>
  <si>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</si>
  <si>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</si>
  <si>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</si>
  <si>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</si>
  <si>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</si>
  <si>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</si>
  <si>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</si>
  <si>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</si>
  <si>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</si>
  <si>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</si>
  <si>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</si>
  <si>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</si>
  <si>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</si>
  <si>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</si>
  <si>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</si>
  <si>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</si>
  <si>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</si>
  <si>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</si>
  <si>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</si>
  <si>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</si>
  <si>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</si>
  <si>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</si>
  <si>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</si>
  <si>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</si>
  <si>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</si>
  <si>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</si>
  <si>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</si>
  <si>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</si>
  <si>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</si>
  <si>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</si>
  <si>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</si>
  <si>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</si>
  <si>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</si>
  <si>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</si>
  <si>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</si>
  <si>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</si>
  <si>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</si>
  <si>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</si>
  <si>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</si>
  <si>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</si>
  <si>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</si>
  <si>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</si>
  <si>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</si>
  <si>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</si>
  <si>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</si>
  <si>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</si>
  <si>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</si>
  <si>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</si>
  <si>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</si>
  <si>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</si>
  <si>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</si>
  <si>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</si>
  <si>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</si>
  <si>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</si>
  <si>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</si>
  <si>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</si>
  <si>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</si>
  <si>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</si>
  <si>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</si>
  <si>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</si>
  <si>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</si>
  <si>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</si>
  <si>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</si>
  <si>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</si>
  <si>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</si>
  <si>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</si>
  <si>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</si>
  <si>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</si>
  <si>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</si>
  <si>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</si>
  <si>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</si>
  <si>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</si>
  <si>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</si>
  <si>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</si>
  <si>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</si>
  <si>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</si>
  <si>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</si>
  <si>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</si>
  <si>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</si>
  <si>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</si>
  <si>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</si>
  <si>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</si>
  <si>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</si>
  <si>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</si>
  <si>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</si>
  <si>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</si>
  <si>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</si>
  <si>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</si>
  <si>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</si>
  <si>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</si>
  <si>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</si>
  <si>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</si>
  <si>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</si>
  <si>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</si>
  <si>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</si>
  <si>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</si>
  <si>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</si>
  <si>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</si>
  <si>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</si>
  <si>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</si>
  <si>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</si>
  <si>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</si>
  <si>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</si>
  <si>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</si>
  <si>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</si>
  <si>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</si>
  <si>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</si>
  <si>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</si>
  <si>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</si>
  <si>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</si>
  <si>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</si>
  <si>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</si>
  <si>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</si>
  <si>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</si>
  <si>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</si>
  <si>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</si>
  <si>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</si>
  <si>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</si>
  <si>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</si>
  <si>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</si>
  <si>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</si>
  <si>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</si>
  <si>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</si>
  <si>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</si>
  <si>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</si>
  <si>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</si>
  <si>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</si>
  <si>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</si>
  <si>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</si>
  <si>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</si>
  <si>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</si>
  <si>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</si>
  <si>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</si>
  <si>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</si>
  <si>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</si>
  <si>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</si>
  <si>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</si>
  <si>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</si>
  <si>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</si>
  <si>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</si>
  <si>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</si>
  <si>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</si>
  <si>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</si>
  <si>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</si>
  <si>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</si>
  <si>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</si>
  <si>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</si>
  <si>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</si>
  <si>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</si>
  <si>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</si>
  <si>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</si>
  <si>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</si>
  <si>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</si>
  <si>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</si>
  <si>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</si>
  <si>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</si>
  <si>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</si>
  <si>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</si>
  <si>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</si>
  <si>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</si>
  <si>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</si>
  <si>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</si>
  <si>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</si>
  <si>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</si>
  <si>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</si>
  <si>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</si>
  <si>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</si>
  <si>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</si>
  <si>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</si>
  <si>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</si>
  <si>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</si>
  <si>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</si>
  <si>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</si>
  <si>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</si>
  <si>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</si>
  <si>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</si>
  <si>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</si>
  <si>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</si>
  <si>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</si>
  <si>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</si>
  <si>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</si>
  <si>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</si>
  <si>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</si>
  <si>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</si>
  <si>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</si>
  <si>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</si>
  <si>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</si>
  <si>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</si>
  <si>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</si>
  <si>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</si>
  <si>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</si>
  <si>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</si>
  <si>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</si>
  <si>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</si>
  <si>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</si>
  <si>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</si>
  <si>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</si>
  <si>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</si>
  <si>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</si>
  <si>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</si>
  <si>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</si>
  <si>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</si>
  <si>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</si>
  <si>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</si>
  <si>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</si>
  <si>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</si>
  <si>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</si>
  <si>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</si>
  <si>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</si>
  <si>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</si>
  <si>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</si>
  <si>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</si>
  <si>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</si>
  <si>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</si>
  <si>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</si>
  <si>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</si>
  <si>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</si>
  <si>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</si>
  <si>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</si>
  <si>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</si>
  <si>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</si>
  <si>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</si>
  <si>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</si>
  <si>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</si>
  <si>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</si>
  <si>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</si>
  <si>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</si>
  <si>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</si>
  <si>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</si>
  <si>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</si>
  <si>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</si>
  <si>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</si>
  <si>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</si>
  <si>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</si>
  <si>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</si>
  <si>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</si>
  <si>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</si>
  <si>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</si>
  <si>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</si>
  <si>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</si>
  <si>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</si>
  <si>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</si>
  <si>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</si>
  <si>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</si>
  <si>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</si>
  <si>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</si>
  <si>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</si>
  <si>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</si>
  <si>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</si>
  <si>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</si>
  <si>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</si>
  <si>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</si>
  <si>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</si>
  <si>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</si>
  <si>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</si>
  <si>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</si>
  <si>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</si>
  <si>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</si>
  <si>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</si>
  <si>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</si>
  <si>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</si>
  <si>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</si>
  <si>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</si>
  <si>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</si>
  <si>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</si>
  <si>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</si>
  <si>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</si>
  <si>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</si>
  <si>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</si>
  <si>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</si>
  <si>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</si>
  <si>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</si>
  <si>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</si>
  <si>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</si>
  <si>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</si>
  <si>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</si>
  <si>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</si>
  <si>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</si>
  <si>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</si>
  <si>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</si>
  <si>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</si>
  <si>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</si>
  <si>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</si>
  <si>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</si>
  <si>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</si>
  <si>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</si>
  <si>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</si>
  <si>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</si>
  <si>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</si>
  <si>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</si>
  <si>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</si>
  <si>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</si>
  <si>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</si>
  <si>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</si>
  <si>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</si>
  <si>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</si>
  <si>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</si>
  <si>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</si>
  <si>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</si>
  <si>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</si>
  <si>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</si>
  <si>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</si>
  <si>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</si>
  <si>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</si>
  <si>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</si>
  <si>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</si>
  <si>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</si>
  <si>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</si>
  <si>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</si>
  <si>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</si>
  <si>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</si>
  <si>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</si>
  <si>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</si>
  <si>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</si>
  <si>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</si>
  <si>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</si>
  <si>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</si>
  <si>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</si>
  <si>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</si>
  <si>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</si>
  <si>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</si>
  <si>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</si>
  <si>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</si>
  <si>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</si>
  <si>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</si>
  <si>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</si>
  <si>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</si>
  <si>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</si>
  <si>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</si>
  <si>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</si>
  <si>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</si>
  <si>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</si>
  <si>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</si>
  <si>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</si>
  <si>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</si>
  <si>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</si>
  <si>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</si>
  <si>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</si>
  <si>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</si>
  <si>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</si>
  <si>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</si>
  <si>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</si>
  <si>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</si>
  <si>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</si>
  <si>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</si>
  <si>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</si>
  <si>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</si>
  <si>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</si>
  <si>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</si>
  <si>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</si>
  <si>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</si>
  <si>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</si>
  <si>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</si>
  <si>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</si>
  <si>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</si>
  <si>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</si>
  <si>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</si>
  <si>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</si>
  <si>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</si>
  <si>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</si>
  <si>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</si>
  <si>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</si>
  <si>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</si>
  <si>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</si>
  <si>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</si>
  <si>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</si>
  <si>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</si>
  <si>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</si>
  <si>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</si>
  <si>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</si>
  <si>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</si>
  <si>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</si>
  <si>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</si>
  <si>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</si>
  <si>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</si>
  <si>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</si>
  <si>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</si>
  <si>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</si>
  <si>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</si>
  <si>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</si>
  <si>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</si>
  <si>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</si>
  <si>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</si>
  <si>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</si>
  <si>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</si>
  <si>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</si>
  <si>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</si>
  <si>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</si>
  <si>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</si>
  <si>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</si>
  <si>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</si>
  <si>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</si>
  <si>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</si>
  <si>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</si>
  <si>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</si>
  <si>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</si>
  <si>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</si>
  <si>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</si>
  <si>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</si>
  <si>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</si>
  <si>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</si>
  <si>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</si>
  <si>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</si>
  <si>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</si>
  <si>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</si>
  <si>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</si>
  <si>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</si>
  <si>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</si>
  <si>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</si>
  <si>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</si>
  <si>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</si>
  <si>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</si>
  <si>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</si>
  <si>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</si>
  <si>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</si>
  <si>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</si>
  <si>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</si>
  <si>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</si>
  <si>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</si>
  <si>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</si>
  <si>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</si>
  <si>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</si>
  <si>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</si>
  <si>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</si>
  <si>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</si>
  <si>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</si>
  <si>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</si>
  <si>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</si>
  <si>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</si>
  <si>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</si>
  <si>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</si>
  <si>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</si>
  <si>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</si>
  <si>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</si>
  <si>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</si>
  <si>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</si>
  <si>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</si>
  <si>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</si>
  <si>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</si>
  <si>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</si>
  <si>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</si>
  <si>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</si>
  <si>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</si>
  <si>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</si>
  <si>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</si>
  <si>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</si>
  <si>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</si>
  <si>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</si>
  <si>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</si>
  <si>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</si>
  <si>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</si>
  <si>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</si>
  <si>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</si>
  <si>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</si>
  <si>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</si>
  <si>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</si>
  <si>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</si>
  <si>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</si>
  <si>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</si>
  <si>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</si>
  <si>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</si>
  <si>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</si>
  <si>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</si>
  <si>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</si>
  <si>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</si>
  <si>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</si>
  <si>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</si>
  <si>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</si>
  <si>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</si>
  <si>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</si>
  <si>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</si>
  <si>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</si>
  <si>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</si>
  <si>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</si>
  <si>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</si>
  <si>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</si>
  <si>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</si>
  <si>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</si>
  <si>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</si>
  <si>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</si>
  <si>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</si>
  <si>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</si>
  <si>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</si>
  <si>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</si>
  <si>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</si>
  <si>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</si>
  <si>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</si>
  <si>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</si>
  <si>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</si>
  <si>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</si>
  <si>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</si>
  <si>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</si>
  <si>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</si>
  <si>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</si>
  <si>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</si>
  <si>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</si>
  <si>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</si>
  <si>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</si>
  <si>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</si>
  <si>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</si>
  <si>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</si>
  <si>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</si>
  <si>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</si>
  <si>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</si>
  <si>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</si>
  <si>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</si>
  <si>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</si>
  <si>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</si>
  <si>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</si>
  <si>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</si>
  <si>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</si>
  <si>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</si>
  <si>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</si>
  <si>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</si>
  <si>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</si>
  <si>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</si>
  <si>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</si>
  <si>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</si>
  <si>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</si>
  <si>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</si>
  <si>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</si>
  <si>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</si>
  <si>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</si>
  <si>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</si>
  <si>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</si>
  <si>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</si>
  <si>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</si>
  <si>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</si>
  <si>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</si>
  <si>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</si>
  <si>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</si>
  <si>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</si>
  <si>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</si>
  <si>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</si>
  <si>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</si>
  <si>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</si>
  <si>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</si>
  <si>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</si>
  <si>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</si>
  <si>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</si>
  <si>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</si>
  <si>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</si>
  <si>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</si>
  <si>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</si>
  <si>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</si>
  <si>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</si>
  <si>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</si>
  <si>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</si>
  <si>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</si>
  <si>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</si>
  <si>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</si>
  <si>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</si>
  <si>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</si>
  <si>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</si>
  <si>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</si>
  <si>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</si>
  <si>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</si>
  <si>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</si>
  <si>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</si>
  <si>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</si>
  <si>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</si>
  <si>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</si>
  <si>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</si>
  <si>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</si>
  <si>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</si>
  <si>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</si>
  <si>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</si>
  <si>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</si>
  <si>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</si>
  <si>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</si>
  <si>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</si>
  <si>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</si>
  <si>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</si>
  <si>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</si>
  <si>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</si>
  <si>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</si>
  <si>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</si>
  <si>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</si>
  <si>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</si>
  <si>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</si>
  <si>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</si>
  <si>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</si>
  <si>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</si>
  <si>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</si>
  <si>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</si>
  <si>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</si>
  <si>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</si>
  <si>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</si>
  <si>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</si>
  <si>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</si>
  <si>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</si>
  <si>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</si>
  <si>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</si>
  <si>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</si>
  <si>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</si>
  <si>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</si>
  <si>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</si>
  <si>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</si>
  <si>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</si>
  <si>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</si>
  <si>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</si>
  <si>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</si>
  <si>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</si>
  <si>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</si>
  <si>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</si>
  <si>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</si>
  <si>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</si>
  <si>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</si>
  <si>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</si>
  <si>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</si>
  <si>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</si>
  <si>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</si>
  <si>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</si>
  <si>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</si>
  <si>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</si>
  <si>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</si>
  <si>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</si>
  <si>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</si>
  <si>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</si>
  <si>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</si>
  <si>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</si>
  <si>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</si>
  <si>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</si>
  <si>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</si>
  <si>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</si>
  <si>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</si>
  <si>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</si>
  <si>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</si>
  <si>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</si>
  <si>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</si>
  <si>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</si>
  <si>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</si>
  <si>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</si>
  <si>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</si>
  <si>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</si>
  <si>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</si>
  <si>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</si>
  <si>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</si>
  <si>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</si>
  <si>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</si>
  <si>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</si>
  <si>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</si>
  <si>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</si>
  <si>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</si>
  <si>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</si>
  <si>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</si>
  <si>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</si>
  <si>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</si>
  <si>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</si>
  <si>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</si>
  <si>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</si>
  <si>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</si>
  <si>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</si>
  <si>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</si>
  <si>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</si>
  <si>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</si>
  <si>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</si>
  <si>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</si>
  <si>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</si>
  <si>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</si>
  <si>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</si>
  <si>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</si>
  <si>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</si>
  <si>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</si>
  <si>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</si>
  <si>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</si>
  <si>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</si>
  <si>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</si>
  <si>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</si>
  <si>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</si>
  <si>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</si>
  <si>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</si>
  <si>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</si>
  <si>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</si>
  <si>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</si>
  <si>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</si>
  <si>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</si>
  <si>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</si>
  <si>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</si>
  <si>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</si>
  <si>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</si>
  <si>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</si>
  <si>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</si>
  <si>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</si>
  <si>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</si>
  <si>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</si>
  <si>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</si>
  <si>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</si>
  <si>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</si>
  <si>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</si>
  <si>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</si>
  <si>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</si>
  <si>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</si>
  <si>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</si>
  <si>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</si>
  <si>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</si>
  <si>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</si>
  <si>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</si>
  <si>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</si>
  <si>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</si>
  <si>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</si>
  <si>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</si>
  <si>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</si>
  <si>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</si>
  <si>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</si>
  <si>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</si>
  <si>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</si>
  <si>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</si>
  <si>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</si>
  <si>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</si>
  <si>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</si>
  <si>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</si>
  <si>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</si>
  <si>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</si>
  <si>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</si>
  <si>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</si>
  <si>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</si>
  <si>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</si>
  <si>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</si>
  <si>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</si>
  <si>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</si>
  <si>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</si>
  <si>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</si>
  <si>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</si>
  <si>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</si>
  <si>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</si>
  <si>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</si>
  <si>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</si>
  <si>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</si>
  <si>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</si>
  <si>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</si>
  <si>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</si>
  <si>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</si>
  <si>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</si>
  <si>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</si>
  <si>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</si>
  <si>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</si>
  <si>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</si>
  <si>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</si>
  <si>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</si>
  <si>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</si>
  <si>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</si>
  <si>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</si>
  <si>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</si>
  <si>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</si>
  <si>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</si>
  <si>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</si>
  <si>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</si>
  <si>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</si>
  <si>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</si>
  <si>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</si>
  <si>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</si>
  <si>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</si>
  <si>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</si>
  <si>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</si>
  <si>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</si>
  <si>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</si>
  <si>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</si>
  <si>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</si>
  <si>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</si>
  <si>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</si>
  <si>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</si>
  <si>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</si>
  <si>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</si>
  <si>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</si>
  <si>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</si>
  <si>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</si>
  <si>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</si>
  <si>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</si>
  <si>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</si>
  <si>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</si>
  <si>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</si>
  <si>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</si>
  <si>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</si>
  <si>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</si>
  <si>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</si>
  <si>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</si>
  <si>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</si>
  <si>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</si>
  <si>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</si>
  <si>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</si>
  <si>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</si>
  <si>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</si>
  <si>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</si>
  <si>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</si>
  <si>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</si>
  <si>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</si>
  <si>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</si>
  <si>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</si>
  <si>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</si>
  <si>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</si>
  <si>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</si>
  <si>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</si>
  <si>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</si>
  <si>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</si>
  <si>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</si>
  <si>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</si>
  <si>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</si>
  <si>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</si>
  <si>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</si>
  <si>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</si>
  <si>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</si>
  <si>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</si>
  <si>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</si>
  <si>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</si>
  <si>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</si>
  <si>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</si>
  <si>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</si>
  <si>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</si>
  <si>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</si>
  <si>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</si>
  <si>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</si>
  <si>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</si>
  <si>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</si>
  <si>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</si>
  <si>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</si>
  <si>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</si>
  <si>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</si>
  <si>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</si>
  <si>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</si>
  <si>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</si>
  <si>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</si>
  <si>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</si>
  <si>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</si>
  <si>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</si>
  <si>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</si>
  <si>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</si>
  <si>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</si>
  <si>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</si>
  <si>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</si>
  <si>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</si>
  <si>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</si>
  <si>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</si>
  <si>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</si>
  <si>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</si>
  <si>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</si>
  <si>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</si>
  <si>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</si>
  <si>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</si>
  <si>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</si>
  <si>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</si>
  <si>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</si>
  <si>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</si>
  <si>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</si>
  <si>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</si>
  <si>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</si>
  <si>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</si>
  <si>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</si>
  <si>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</si>
  <si>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</si>
  <si>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</si>
  <si>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</si>
  <si>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</si>
  <si>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</si>
  <si>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</si>
  <si>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</si>
  <si>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</si>
  <si>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</si>
  <si>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</si>
  <si>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</si>
  <si>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</si>
  <si>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</si>
  <si>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</si>
  <si>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</si>
  <si>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</si>
  <si>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</si>
  <si>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</si>
  <si>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</si>
  <si>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</si>
  <si>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</si>
  <si>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</si>
  <si>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</si>
  <si>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</si>
  <si>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</si>
  <si>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</si>
  <si>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</si>
  <si>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</si>
  <si>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</si>
  <si>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</si>
  <si>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</si>
  <si>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</si>
  <si>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</si>
  <si>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</si>
  <si>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</si>
  <si>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</si>
  <si>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</si>
  <si>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</si>
  <si>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</si>
  <si>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</si>
  <si>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</si>
  <si>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</si>
  <si>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</si>
  <si>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</si>
  <si>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</si>
  <si>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</si>
  <si>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</si>
  <si>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</si>
  <si>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</si>
  <si>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</si>
  <si>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</si>
  <si>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</si>
  <si>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</si>
  <si>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</si>
  <si>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</si>
  <si>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</si>
  <si>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</si>
  <si>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</si>
  <si>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</si>
  <si>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</si>
  <si>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</si>
  <si>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</si>
  <si>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</si>
  <si>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</si>
  <si>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</si>
  <si>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</si>
  <si>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</si>
  <si>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</si>
  <si>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</si>
  <si>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</si>
  <si>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</si>
  <si>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</si>
  <si>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</si>
  <si>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</si>
  <si>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</si>
  <si>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</si>
  <si>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</si>
  <si>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</si>
  <si>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</si>
  <si>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</si>
  <si>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</si>
  <si>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</si>
  <si>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</si>
  <si>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</si>
  <si>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</si>
  <si>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</si>
  <si>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</si>
  <si>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</si>
  <si>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</si>
  <si>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</si>
  <si>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</si>
  <si>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</si>
  <si>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</si>
  <si>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</si>
  <si>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</si>
  <si>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</si>
  <si>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</si>
  <si>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</si>
  <si>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</si>
  <si>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</si>
  <si>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</si>
  <si>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</si>
  <si>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</si>
  <si>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</si>
  <si>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</si>
  <si>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</si>
  <si>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</si>
  <si>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</si>
  <si>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</si>
  <si>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</si>
  <si>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</si>
  <si>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</si>
  <si>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</si>
  <si>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</si>
  <si>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</si>
  <si>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</si>
  <si>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</si>
  <si>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</si>
  <si>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</si>
  <si>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</si>
  <si>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</si>
  <si>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</si>
  <si>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</si>
  <si>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</si>
  <si>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</si>
  <si>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</si>
  <si>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</si>
  <si>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</si>
  <si>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</si>
  <si>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</si>
  <si>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</si>
  <si>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</si>
  <si>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</si>
  <si>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</si>
  <si>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</si>
  <si>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</si>
  <si>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</si>
  <si>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</si>
  <si>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</si>
  <si>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</si>
  <si>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</si>
  <si>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</si>
  <si>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</si>
  <si>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</si>
  <si>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</si>
  <si>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</si>
  <si>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</si>
  <si>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</si>
  <si>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</si>
  <si>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</si>
  <si>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</si>
  <si>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</si>
  <si>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</si>
  <si>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</si>
  <si>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</si>
  <si>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</si>
  <si>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</si>
  <si>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</si>
  <si>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</si>
  <si>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</si>
  <si>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</si>
  <si>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</si>
  <si>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</si>
  <si>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</si>
  <si>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</si>
  <si>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</si>
  <si>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</si>
  <si>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</si>
  <si>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</si>
  <si>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</si>
  <si>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</si>
  <si>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</si>
  <si>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</si>
  <si>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</si>
  <si>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</si>
  <si>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</si>
  <si>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</si>
  <si>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</si>
  <si>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</si>
  <si>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</si>
  <si>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</si>
  <si>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</si>
  <si>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</si>
  <si>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</si>
  <si>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</si>
  <si>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</si>
  <si>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</si>
  <si>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</si>
  <si>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</si>
  <si>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</si>
  <si>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</si>
  <si>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</si>
  <si>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</si>
  <si>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</si>
  <si>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</si>
  <si>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</si>
  <si>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</si>
  <si>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</si>
  <si>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</si>
  <si>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</si>
  <si>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</si>
  <si>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</si>
  <si>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</si>
  <si>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</si>
  <si>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</si>
  <si>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</si>
  <si>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</si>
  <si>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</si>
  <si>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</si>
  <si>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</si>
  <si>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</si>
  <si>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</si>
  <si>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</si>
  <si>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</si>
  <si>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</si>
  <si>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</si>
  <si>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</si>
  <si>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</si>
  <si>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</si>
  <si>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</si>
  <si>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</si>
  <si>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</si>
  <si>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</si>
  <si>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</si>
  <si>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</si>
  <si>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</si>
  <si>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</si>
  <si>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</si>
  <si>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</si>
  <si>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</si>
  <si>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</si>
  <si>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</si>
  <si>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</si>
  <si>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</si>
  <si>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</si>
  <si>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</si>
  <si>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</si>
  <si>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</si>
  <si>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</si>
  <si>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</si>
  <si>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</si>
  <si>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</si>
  <si>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</si>
  <si>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</si>
  <si>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</si>
  <si>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</si>
  <si>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</si>
  <si>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</si>
  <si>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</si>
  <si>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</si>
  <si>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</si>
  <si>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</si>
  <si>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</si>
  <si>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</si>
  <si>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</si>
  <si>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</si>
  <si>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</si>
  <si>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</si>
  <si>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</si>
  <si>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</si>
  <si>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</si>
  <si>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</si>
  <si>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</si>
  <si>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</si>
  <si>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</si>
  <si>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</si>
  <si>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</si>
  <si>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</si>
  <si>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</si>
  <si>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</si>
  <si>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</si>
  <si>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</si>
  <si>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</si>
  <si>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</si>
  <si>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</si>
  <si>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</si>
  <si>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</si>
  <si>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</si>
  <si>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</si>
  <si>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</si>
  <si>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</si>
  <si>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</si>
  <si>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</si>
  <si>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</si>
  <si>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</si>
  <si>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</si>
  <si>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</si>
  <si>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</si>
  <si>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</si>
  <si>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</si>
  <si>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</si>
  <si>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</si>
  <si>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</si>
  <si>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</si>
  <si>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</si>
  <si>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</si>
  <si>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</si>
  <si>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</si>
  <si>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</si>
  <si>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</si>
  <si>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</si>
  <si>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</si>
  <si>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</si>
  <si>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</si>
  <si>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</si>
  <si>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</si>
  <si>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</si>
  <si>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</si>
  <si>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</si>
  <si>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</si>
  <si>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</si>
  <si>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</si>
  <si>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</si>
  <si>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</si>
  <si>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</si>
  <si>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</si>
  <si>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</si>
  <si>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</si>
  <si>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</si>
  <si>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</si>
  <si>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</si>
  <si>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</si>
  <si>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</si>
  <si>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</si>
  <si>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</si>
  <si>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</si>
  <si>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</si>
  <si>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</si>
  <si>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</si>
  <si>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</si>
  <si>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</si>
  <si>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</si>
  <si>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</si>
  <si>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</si>
  <si>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</si>
  <si>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</si>
  <si>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</si>
  <si>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</si>
  <si>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</si>
  <si>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</si>
  <si>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</si>
  <si>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</si>
  <si>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</si>
  <si>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</si>
  <si>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</si>
  <si>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</si>
  <si>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</si>
  <si>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</si>
  <si>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</si>
  <si>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</si>
  <si>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</si>
  <si>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</si>
  <si>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</si>
  <si>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</si>
  <si>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</si>
  <si>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</si>
  <si>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</si>
  <si>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</si>
  <si>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</si>
  <si>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</si>
  <si>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</si>
  <si>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</si>
  <si>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</si>
  <si>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</si>
  <si>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</si>
  <si>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</si>
  <si>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</si>
  <si>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</si>
  <si>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</si>
  <si>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</si>
  <si>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</si>
  <si>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</si>
  <si>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</si>
  <si>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</si>
  <si>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</si>
  <si>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</si>
  <si>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</si>
  <si>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</si>
  <si>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</si>
  <si>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</si>
  <si>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</si>
  <si>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</si>
  <si>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</si>
  <si>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</si>
  <si>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</si>
  <si>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</si>
  <si>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</si>
  <si>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</si>
  <si>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</si>
  <si>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</si>
  <si>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</si>
  <si>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</si>
  <si>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</si>
  <si>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</si>
  <si>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</si>
  <si>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</si>
  <si>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</si>
  <si>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</si>
  <si>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</si>
  <si>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</si>
  <si>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</si>
  <si>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</si>
  <si>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</si>
  <si>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</si>
  <si>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</si>
  <si>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</si>
  <si>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</si>
  <si>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</si>
  <si>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</si>
  <si>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</si>
  <si>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</si>
  <si>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</si>
  <si>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</si>
  <si>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</si>
  <si>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</si>
  <si>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</si>
  <si>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</si>
  <si>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</si>
  <si>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</si>
  <si>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</si>
  <si>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</si>
  <si>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</si>
  <si>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</si>
  <si>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</si>
  <si>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</si>
  <si>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</si>
  <si>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</si>
  <si>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</si>
  <si>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</si>
  <si>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</si>
  <si>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</si>
  <si>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</si>
  <si>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</si>
  <si>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</si>
  <si>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</si>
  <si>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</si>
  <si>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</si>
  <si>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</si>
  <si>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</si>
  <si>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</si>
  <si>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</si>
  <si>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</si>
  <si>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</si>
  <si>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</si>
  <si>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</si>
  <si>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</si>
  <si>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</si>
  <si>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</si>
  <si>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</si>
  <si>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</si>
  <si>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</si>
  <si>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</si>
  <si>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</si>
  <si>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</si>
  <si>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</si>
  <si>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</si>
  <si>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</si>
  <si>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</si>
  <si>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</si>
  <si>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</si>
  <si>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</si>
  <si>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</si>
  <si>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</si>
  <si>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</si>
  <si>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</si>
  <si>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</si>
  <si>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</si>
  <si>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</si>
  <si>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</si>
  <si>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</si>
  <si>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</si>
  <si>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</si>
  <si>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</si>
  <si>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</si>
  <si>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</si>
  <si>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</si>
  <si>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</si>
  <si>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</si>
  <si>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</si>
  <si>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</si>
  <si>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</si>
  <si>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</si>
  <si>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</si>
  <si>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</si>
  <si>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</si>
  <si>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</si>
  <si>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</si>
  <si>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</si>
  <si>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</si>
  <si>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</si>
  <si>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</si>
  <si>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</si>
  <si>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</si>
  <si>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</si>
  <si>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</si>
  <si>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</si>
  <si>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</si>
  <si>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</si>
  <si>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</si>
  <si>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</si>
  <si>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</si>
  <si>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</si>
  <si>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</si>
  <si>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</si>
  <si>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</si>
  <si>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</si>
  <si>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</si>
  <si>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</si>
  <si>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</si>
  <si>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</si>
  <si>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</si>
  <si>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</si>
  <si>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</si>
  <si>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</si>
  <si>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</si>
  <si>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</si>
  <si>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</si>
  <si>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</si>
  <si>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</si>
  <si>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</si>
  <si>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</si>
  <si>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</si>
  <si>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</si>
  <si>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</si>
  <si>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</si>
  <si>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</si>
  <si>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</si>
  <si>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</si>
  <si>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</si>
  <si>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</si>
  <si>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</si>
  <si>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</si>
  <si>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</si>
  <si>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</si>
  <si>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</si>
  <si>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</si>
  <si>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</si>
  <si>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</si>
  <si>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</si>
  <si>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</si>
  <si>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</si>
  <si>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</si>
  <si>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</si>
  <si>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</si>
  <si>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</si>
  <si>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</si>
  <si>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</si>
  <si>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</si>
  <si>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</si>
  <si>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</si>
  <si>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</si>
  <si>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</si>
  <si>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</si>
  <si>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</si>
  <si>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</si>
  <si>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</si>
  <si>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</si>
  <si>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</si>
  <si>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</si>
  <si>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</si>
  <si>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</si>
  <si>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</si>
  <si>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</si>
  <si>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</si>
  <si>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</si>
  <si>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</si>
  <si>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</si>
  <si>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</si>
  <si>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</si>
  <si>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</si>
  <si>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</si>
  <si>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</si>
  <si>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</si>
  <si>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</si>
  <si>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</si>
  <si>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</si>
  <si>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</si>
  <si>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</si>
  <si>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</si>
  <si>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</si>
  <si>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</si>
  <si>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</si>
  <si>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</si>
  <si>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</si>
  <si>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</si>
  <si>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</si>
  <si>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</si>
  <si>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</si>
  <si>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</si>
  <si>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</si>
  <si>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</si>
  <si>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</si>
  <si>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</si>
  <si>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</si>
  <si>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</si>
  <si>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</si>
  <si>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</si>
  <si>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</si>
  <si>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</si>
  <si>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</si>
  <si>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</si>
  <si>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</si>
  <si>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</si>
  <si>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</si>
  <si>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</si>
  <si>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</si>
  <si>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</si>
  <si>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</si>
  <si>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</si>
  <si>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</si>
  <si>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</si>
  <si>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</si>
  <si>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</si>
  <si>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</si>
  <si>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</si>
  <si>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</si>
  <si>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</si>
  <si>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</si>
  <si>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</si>
  <si>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</si>
  <si>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</si>
  <si>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</si>
  <si>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</si>
  <si>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</si>
  <si>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</si>
  <si>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</si>
  <si>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</si>
  <si>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</si>
  <si>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</si>
  <si>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</si>
  <si>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</si>
  <si>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</si>
  <si>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</si>
  <si>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</si>
  <si>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</si>
  <si>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</si>
  <si>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</si>
  <si>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</si>
  <si>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</si>
  <si>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</si>
  <si>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</si>
  <si>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</si>
  <si>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</si>
  <si>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</si>
  <si>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</si>
  <si>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</si>
  <si>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</si>
  <si>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</si>
  <si>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</si>
  <si>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</si>
  <si>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</si>
  <si>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</si>
  <si>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</si>
  <si>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</si>
  <si>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</si>
  <si>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</si>
  <si>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</si>
  <si>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</si>
  <si>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</si>
  <si>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</si>
  <si>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</si>
  <si>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</si>
  <si>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</si>
  <si>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</si>
  <si>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</si>
  <si>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</si>
  <si>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</si>
  <si>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</si>
  <si>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</si>
  <si>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</si>
  <si>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</si>
  <si>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</si>
  <si>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</si>
  <si>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</si>
  <si>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</si>
  <si>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</si>
  <si>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</si>
  <si>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</si>
  <si>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</si>
  <si>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</si>
  <si>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</si>
  <si>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</si>
  <si>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</si>
  <si>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</si>
  <si>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</si>
  <si>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</si>
  <si>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</si>
  <si>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</si>
  <si>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</si>
  <si>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</si>
  <si>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</si>
  <si>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</si>
  <si>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</si>
  <si>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</si>
  <si>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</si>
  <si>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</si>
  <si>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</si>
  <si>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</si>
  <si>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</si>
  <si>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</si>
  <si>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</si>
  <si>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</si>
  <si>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</si>
  <si>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</si>
  <si>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</si>
  <si>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</si>
  <si>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</si>
  <si>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</si>
  <si>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</si>
  <si>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</si>
  <si>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</si>
  <si>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</si>
  <si>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</si>
  <si>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</si>
  <si>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</si>
  <si>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</si>
  <si>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</si>
  <si>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</si>
  <si>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</si>
  <si>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</si>
  <si>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</si>
  <si>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</si>
  <si>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</si>
  <si>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</si>
  <si>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</si>
  <si>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</si>
  <si>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</si>
  <si>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</si>
  <si>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</si>
  <si>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</si>
  <si>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</si>
  <si>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</si>
  <si>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</si>
  <si>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</si>
  <si>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</si>
  <si>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</si>
  <si>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</si>
  <si>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</si>
  <si>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</si>
  <si>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</si>
  <si>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</si>
  <si>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</si>
  <si>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</si>
  <si>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</si>
  <si>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</si>
  <si>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</si>
  <si>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</si>
  <si>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</si>
  <si>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</si>
  <si>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</si>
  <si>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</si>
  <si>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</si>
  <si>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</si>
  <si>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</si>
  <si>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</si>
  <si>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</si>
  <si>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</si>
  <si>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</si>
  <si>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</si>
  <si>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</si>
  <si>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</si>
  <si>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</si>
  <si>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</si>
  <si>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</si>
  <si>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</si>
  <si>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</si>
  <si>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</si>
  <si>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</si>
  <si>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</si>
  <si>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</si>
  <si>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</si>
  <si>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</si>
  <si>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</si>
  <si>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</si>
  <si>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</si>
  <si>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</si>
  <si>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</si>
  <si>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</si>
  <si>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</si>
  <si>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</si>
  <si>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</si>
  <si>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</si>
  <si>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</si>
  <si>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</si>
  <si>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</si>
  <si>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</si>
  <si>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</si>
  <si>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</si>
  <si>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</si>
  <si>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</si>
  <si>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</si>
  <si>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</si>
  <si>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</si>
  <si>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</si>
  <si>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</si>
  <si>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</si>
  <si>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</si>
  <si>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</si>
  <si>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</si>
  <si>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</si>
  <si>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</si>
  <si>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</si>
  <si>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</si>
  <si>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</si>
  <si>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</si>
  <si>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</si>
  <si>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</si>
  <si>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</si>
  <si>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</si>
  <si>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</si>
  <si>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</si>
  <si>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</si>
  <si>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</si>
  <si>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</si>
  <si>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</si>
  <si>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</si>
  <si>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</si>
  <si>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</si>
  <si>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</si>
  <si>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</si>
  <si>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</si>
  <si>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</si>
  <si>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</si>
  <si>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</si>
  <si>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</si>
  <si>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</si>
  <si>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</si>
  <si>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</si>
  <si>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</si>
  <si>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</si>
  <si>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</si>
  <si>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</si>
  <si>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</si>
  <si>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</si>
  <si>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</si>
  <si>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</si>
  <si>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</si>
  <si>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</si>
  <si>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</si>
  <si>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</si>
  <si>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</si>
  <si>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</si>
  <si>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</si>
  <si>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</si>
  <si>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</si>
  <si>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</si>
  <si>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</si>
  <si>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</si>
  <si>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</si>
  <si>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</si>
  <si>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</si>
  <si>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</si>
  <si>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</si>
  <si>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</si>
  <si>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</si>
  <si>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</si>
  <si>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</si>
  <si>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</si>
  <si>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</si>
  <si>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</si>
  <si>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</si>
  <si>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</si>
  <si>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</si>
  <si>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</si>
  <si>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</si>
  <si>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</si>
  <si>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</si>
  <si>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</si>
  <si>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</si>
  <si>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</si>
  <si>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</si>
  <si>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</si>
  <si>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</si>
  <si>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</si>
  <si>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</si>
  <si>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</si>
  <si>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</si>
  <si>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</si>
  <si>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</si>
  <si>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</si>
  <si>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</si>
  <si>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</si>
  <si>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</si>
  <si>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</si>
  <si>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</si>
  <si>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</si>
  <si>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</si>
  <si>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</si>
  <si>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</si>
  <si>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</si>
  <si>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</si>
  <si>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</si>
  <si>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</si>
  <si>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</si>
  <si>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</si>
  <si>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</si>
  <si>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</si>
  <si>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</si>
  <si>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</si>
  <si>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</si>
  <si>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</si>
  <si>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</si>
  <si>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</si>
  <si>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</si>
  <si>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</si>
  <si>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</si>
  <si>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</si>
  <si>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</si>
  <si>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</si>
  <si>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</si>
  <si>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</si>
  <si>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</si>
  <si>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</si>
  <si>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</si>
  <si>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</si>
  <si>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</si>
  <si>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</si>
  <si>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</si>
  <si>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</si>
  <si>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</si>
  <si>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</si>
  <si>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</si>
  <si>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</si>
  <si>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</si>
  <si>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</si>
  <si>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</si>
  <si>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</si>
  <si>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</si>
  <si>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</si>
  <si>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</si>
  <si>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</si>
  <si>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</si>
  <si>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</si>
  <si>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</si>
  <si>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</si>
  <si>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</si>
  <si>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</si>
  <si>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</si>
  <si>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</si>
  <si>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</si>
  <si>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</si>
  <si>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</si>
  <si>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</si>
  <si>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</si>
  <si>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</si>
  <si>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</si>
  <si>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</si>
  <si>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</si>
  <si>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</si>
  <si>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</si>
  <si>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</si>
  <si>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</si>
  <si>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</si>
  <si>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</si>
  <si>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</si>
  <si>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</si>
  <si>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</si>
  <si>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</si>
  <si>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</si>
  <si>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</si>
  <si>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</si>
  <si>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</si>
  <si>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</si>
  <si>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</si>
  <si>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</si>
  <si>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</si>
  <si>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</si>
  <si>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</si>
  <si>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</si>
  <si>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</si>
  <si>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</si>
  <si>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</si>
  <si>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</si>
  <si>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</si>
  <si>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</si>
  <si>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</si>
  <si>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</si>
  <si>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</si>
  <si>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</si>
  <si>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</si>
  <si>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</si>
  <si>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</si>
  <si>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</si>
  <si>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</si>
  <si>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</si>
  <si>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</si>
  <si>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</si>
  <si>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</si>
  <si>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</si>
  <si>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</si>
  <si>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</si>
  <si>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</si>
  <si>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</si>
  <si>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</si>
  <si>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</si>
  <si>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</si>
  <si>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</si>
  <si>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</si>
  <si>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</si>
  <si>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</si>
  <si>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</si>
  <si>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</si>
  <si>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</si>
  <si>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</si>
  <si>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</si>
  <si>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</si>
  <si>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</si>
  <si>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</si>
  <si>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</si>
  <si>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</si>
  <si>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</si>
  <si>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</si>
  <si>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</si>
  <si>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</si>
  <si>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</si>
  <si>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</si>
  <si>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</si>
  <si>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</si>
  <si>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</si>
  <si>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</si>
  <si>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</si>
  <si>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</si>
  <si>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</si>
  <si>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</si>
  <si>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</si>
  <si>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</si>
  <si>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</si>
  <si>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</si>
  <si>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</si>
  <si>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</si>
  <si>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</si>
  <si>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</si>
  <si>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</si>
  <si>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</si>
  <si>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</si>
  <si>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</si>
  <si>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</si>
  <si>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</si>
  <si>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</si>
  <si>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</si>
  <si>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</si>
  <si>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</si>
  <si>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</si>
  <si>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</si>
  <si>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</si>
  <si>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</si>
  <si>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</si>
  <si>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</si>
  <si>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</si>
  <si>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</si>
  <si>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</si>
  <si>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</si>
  <si>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</si>
  <si>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</si>
  <si>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</si>
  <si>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</si>
  <si>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</si>
  <si>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</si>
  <si>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</si>
  <si>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</si>
  <si>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</si>
  <si>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</si>
  <si>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</si>
  <si>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</si>
  <si>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</si>
  <si>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</si>
  <si>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</si>
  <si>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</si>
  <si>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</si>
  <si>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</si>
  <si>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</si>
  <si>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</si>
  <si>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</si>
  <si>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</si>
  <si>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</si>
  <si>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</si>
  <si>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</si>
  <si>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</si>
  <si>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</si>
  <si>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</si>
  <si>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</si>
  <si>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</si>
  <si>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</si>
  <si>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</si>
  <si>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</si>
  <si>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</si>
  <si>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</si>
  <si>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</si>
  <si>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</si>
  <si>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</si>
  <si>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</si>
  <si>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</si>
  <si>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</si>
  <si>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</si>
  <si>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</si>
  <si>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</si>
  <si>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</si>
  <si>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</si>
  <si>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</si>
  <si>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</si>
  <si>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</si>
  <si>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</si>
  <si>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</si>
  <si>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</si>
  <si>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</si>
  <si>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</si>
  <si>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</si>
  <si>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</si>
  <si>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</si>
  <si>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</si>
  <si>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</si>
  <si>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</si>
  <si>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</si>
  <si>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</si>
  <si>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</si>
  <si>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</si>
  <si>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</si>
  <si>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</si>
  <si>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</si>
  <si>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</si>
  <si>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</si>
  <si>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</si>
  <si>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</si>
  <si>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</si>
  <si>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</si>
  <si>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</si>
  <si>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</si>
  <si>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</si>
  <si>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</si>
  <si>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</si>
  <si>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</si>
  <si>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</si>
  <si>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</si>
  <si>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</si>
  <si>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</si>
  <si>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</si>
  <si>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</si>
  <si>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</si>
  <si>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</si>
  <si>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</si>
  <si>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</si>
  <si>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</si>
  <si>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</si>
  <si>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</si>
  <si>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</si>
  <si>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</si>
  <si>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</si>
  <si>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</si>
  <si>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</si>
  <si>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</si>
  <si>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</si>
  <si>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</si>
  <si>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</si>
  <si>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</si>
  <si>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</si>
  <si>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</si>
  <si>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</si>
  <si>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</si>
  <si>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</si>
  <si>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</si>
  <si>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</si>
  <si>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</si>
  <si>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</si>
  <si>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</si>
  <si>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</si>
  <si>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</si>
  <si>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</si>
  <si>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</si>
  <si>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</si>
  <si>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</si>
  <si>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</si>
  <si>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</si>
  <si>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</si>
  <si>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</si>
  <si>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</si>
  <si>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</si>
  <si>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</si>
  <si>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</si>
  <si>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</si>
  <si>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</si>
  <si>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</si>
  <si>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</si>
  <si>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</si>
  <si>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</si>
  <si>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</si>
  <si>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</si>
  <si>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</si>
  <si>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</si>
  <si>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</si>
  <si>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</si>
  <si>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</si>
  <si>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</si>
  <si>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</si>
  <si>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</si>
  <si>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</si>
  <si>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</si>
  <si>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</si>
  <si>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</si>
  <si>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</si>
  <si>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</si>
  <si>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</si>
  <si>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</si>
  <si>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</si>
  <si>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</si>
  <si>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</si>
  <si>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</si>
  <si>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</si>
  <si>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</si>
  <si>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</si>
  <si>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</si>
  <si>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</si>
  <si>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</si>
  <si>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</si>
  <si>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</si>
  <si>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</si>
  <si>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</si>
  <si>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</si>
  <si>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</si>
  <si>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</si>
  <si>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</si>
  <si>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</si>
  <si>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</si>
  <si>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</si>
  <si>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</si>
  <si>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</si>
  <si>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</si>
  <si>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</si>
  <si>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</si>
  <si>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</si>
  <si>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</si>
  <si>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</si>
  <si>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</si>
  <si>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</si>
  <si>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</si>
  <si>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</si>
  <si>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</si>
  <si>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</si>
  <si>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</si>
  <si>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</si>
  <si>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</si>
  <si>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</si>
  <si>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</si>
  <si>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</si>
  <si>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</si>
  <si>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</si>
  <si>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</si>
  <si>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</si>
  <si>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</si>
  <si>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</si>
  <si>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</si>
  <si>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</si>
  <si>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</si>
  <si>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</si>
  <si>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</si>
  <si>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</si>
  <si>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</si>
  <si>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</si>
  <si>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</si>
  <si>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</si>
  <si>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</si>
  <si>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</si>
  <si>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</si>
  <si>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</si>
  <si>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</si>
  <si>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</si>
  <si>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</si>
  <si>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</si>
  <si>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</si>
  <si>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</si>
  <si>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</si>
  <si>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</si>
  <si>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</si>
  <si>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</si>
  <si>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</si>
  <si>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</si>
  <si>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</si>
  <si>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</si>
  <si>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</si>
  <si>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</si>
  <si>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</si>
  <si>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</si>
  <si>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</si>
  <si>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</si>
  <si>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</si>
  <si>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</si>
  <si>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</si>
  <si>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</si>
  <si>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</si>
  <si>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</si>
  <si>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</si>
  <si>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</si>
  <si>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</si>
  <si>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</si>
  <si>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</si>
  <si>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</si>
  <si>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</si>
  <si>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</si>
  <si>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</si>
  <si>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</si>
  <si>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</si>
  <si>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</si>
  <si>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</si>
  <si>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</si>
  <si>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</si>
  <si>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</si>
  <si>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</si>
  <si>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</si>
  <si>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</si>
  <si>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</si>
  <si>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</si>
  <si>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</si>
  <si>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</si>
  <si>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</si>
  <si>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</si>
  <si>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</si>
  <si>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</si>
  <si>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</si>
  <si>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</si>
  <si>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</si>
  <si>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</si>
  <si>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</si>
  <si>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</si>
  <si>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</si>
  <si>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</si>
  <si>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</si>
  <si>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</si>
  <si>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</si>
  <si>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</si>
  <si>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</si>
  <si>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</si>
  <si>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</si>
  <si>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</si>
  <si>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</si>
  <si>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</si>
  <si>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</si>
  <si>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</si>
  <si>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</si>
  <si>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</si>
  <si>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</si>
  <si>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</si>
  <si>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</si>
  <si>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</si>
  <si>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</si>
  <si>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</si>
  <si>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</si>
  <si>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</si>
  <si>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</si>
  <si>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</si>
  <si>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</si>
  <si>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</si>
  <si>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</si>
  <si>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</si>
  <si>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</si>
  <si>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</si>
  <si>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</si>
  <si>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</si>
  <si>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</si>
  <si>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</si>
  <si>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</si>
  <si>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</si>
  <si>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</si>
  <si>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</si>
  <si>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</si>
  <si>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</si>
  <si>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</si>
  <si>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</si>
  <si>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</si>
  <si>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</si>
  <si>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</si>
  <si>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</si>
  <si>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</si>
  <si>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</si>
  <si>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</si>
  <si>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</si>
  <si>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</si>
  <si>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</si>
  <si>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</si>
  <si>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</si>
  <si>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</si>
  <si>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</si>
  <si>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</si>
  <si>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</si>
  <si>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</si>
  <si>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</si>
  <si>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</si>
  <si>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</si>
  <si>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</si>
  <si>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</si>
  <si>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</si>
  <si>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</si>
  <si>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</si>
  <si>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</si>
  <si>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</si>
  <si>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</si>
  <si>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</si>
  <si>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</si>
  <si>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</si>
  <si>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</si>
  <si>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</si>
  <si>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</si>
  <si>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</si>
  <si>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</si>
  <si>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</si>
  <si>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</si>
  <si>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</si>
  <si>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</si>
  <si>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</si>
  <si>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</si>
  <si>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</si>
  <si>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</si>
  <si>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</si>
  <si>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</si>
  <si>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</si>
  <si>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</si>
  <si>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</si>
  <si>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</si>
  <si>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</si>
  <si>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</si>
  <si>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</si>
  <si>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</si>
  <si>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</si>
  <si>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</si>
  <si>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</si>
  <si>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</si>
  <si>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</si>
  <si>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</si>
  <si>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</si>
  <si>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</si>
  <si>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</si>
  <si>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</si>
  <si>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</si>
  <si>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</si>
  <si>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</si>
  <si>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</si>
  <si>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</si>
  <si>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</si>
  <si>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</si>
  <si>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</si>
  <si>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</si>
  <si>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</si>
  <si>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</si>
  <si>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</si>
  <si>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</si>
  <si>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</si>
  <si>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</si>
  <si>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</si>
  <si>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</si>
  <si>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</si>
  <si>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</si>
  <si>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</si>
  <si>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</si>
  <si>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</si>
  <si>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</si>
  <si>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</si>
  <si>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</si>
  <si>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</si>
  <si>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</si>
  <si>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</si>
  <si>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</si>
  <si>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</si>
  <si>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</si>
  <si>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</si>
  <si>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</si>
  <si>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</si>
  <si>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</si>
  <si>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</si>
  <si>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</si>
  <si>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</si>
  <si>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</si>
  <si>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</si>
  <si>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</si>
  <si>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</si>
  <si>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</si>
  <si>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</si>
  <si>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</si>
  <si>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</si>
  <si>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</si>
  <si>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</si>
  <si>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</si>
  <si>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</si>
  <si>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</si>
  <si>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</si>
  <si>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</si>
  <si>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</si>
  <si>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</si>
  <si>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</si>
  <si>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</si>
  <si>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</si>
  <si>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</si>
  <si>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</si>
  <si>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</si>
  <si>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</si>
  <si>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</si>
  <si>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</si>
  <si>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</si>
  <si>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</si>
  <si>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</si>
  <si>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</si>
  <si>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</si>
  <si>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</si>
  <si>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</si>
  <si>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</si>
  <si>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</si>
  <si>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</si>
  <si>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</si>
  <si>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</si>
  <si>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</si>
  <si>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</si>
  <si>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</si>
  <si>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</si>
  <si>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</si>
  <si>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</si>
  <si>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</si>
  <si>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</si>
  <si>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</si>
  <si>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</si>
  <si>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</si>
  <si>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</si>
  <si>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</si>
  <si>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</si>
  <si>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</si>
  <si>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</si>
  <si>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</si>
  <si>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</si>
  <si>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</si>
  <si>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</si>
  <si>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</si>
  <si>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</si>
  <si>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</si>
  <si>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</si>
  <si>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</si>
  <si>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</si>
  <si>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</si>
  <si>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</si>
  <si>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</si>
  <si>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</si>
  <si>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</si>
  <si>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</si>
  <si>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</si>
  <si>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</si>
  <si>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</si>
  <si>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</si>
  <si>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</si>
  <si>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</si>
  <si>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</si>
  <si>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</si>
  <si>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</si>
  <si>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</si>
  <si>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</si>
  <si>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</si>
  <si>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</si>
  <si>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</si>
  <si>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</si>
  <si>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</si>
  <si>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</si>
  <si>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</si>
  <si>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</si>
  <si>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</si>
  <si>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</si>
  <si>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</si>
  <si>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</si>
  <si>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</si>
  <si>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</si>
  <si>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</si>
  <si>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</si>
  <si>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</si>
  <si>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</si>
  <si>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</si>
  <si>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</si>
  <si>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</si>
  <si>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</si>
  <si>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</si>
  <si>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</si>
  <si>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</si>
  <si>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</si>
  <si>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</si>
  <si>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</si>
  <si>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</si>
  <si>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</si>
  <si>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</si>
  <si>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</si>
  <si>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</si>
  <si>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</si>
  <si>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</si>
  <si>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</si>
  <si>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</si>
  <si>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</si>
  <si>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</si>
  <si>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</si>
  <si>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</si>
  <si>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</si>
  <si>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</si>
  <si>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</si>
  <si>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</si>
  <si>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</si>
  <si>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</si>
  <si>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</si>
  <si>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</si>
  <si>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</si>
  <si>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</si>
  <si>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</si>
  <si>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</si>
  <si>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</si>
  <si>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</si>
  <si>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</si>
  <si>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</si>
  <si>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</si>
  <si>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</si>
  <si>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</si>
  <si>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</si>
  <si>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</si>
  <si>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</si>
  <si>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</si>
  <si>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</si>
  <si>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</si>
  <si>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</si>
  <si>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</si>
  <si>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</si>
  <si>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</si>
  <si>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</si>
  <si>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</si>
  <si>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</si>
  <si>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</si>
  <si>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</si>
  <si>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</si>
  <si>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</si>
  <si>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</si>
  <si>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</si>
  <si>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</si>
  <si>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</si>
  <si>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</si>
  <si>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</si>
  <si>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</si>
  <si>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</si>
  <si>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</si>
  <si>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</si>
  <si>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</si>
  <si>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</si>
  <si>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</si>
  <si>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</si>
  <si>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</si>
  <si>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</si>
  <si>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</si>
  <si>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</si>
  <si>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</si>
  <si>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</si>
  <si>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</si>
  <si>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</si>
  <si>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</si>
  <si>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</si>
  <si>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</si>
  <si>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</si>
  <si>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</si>
  <si>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</si>
  <si>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</si>
  <si>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</si>
  <si>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</si>
  <si>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</si>
  <si>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</si>
  <si>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</si>
  <si>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</si>
  <si>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</si>
  <si>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</si>
  <si>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</si>
  <si>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</si>
  <si>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</si>
  <si>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</si>
  <si>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</si>
  <si>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</si>
  <si>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</si>
  <si>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</si>
  <si>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</si>
  <si>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</si>
  <si>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</si>
  <si>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</si>
  <si>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</si>
  <si>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</si>
  <si>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</si>
  <si>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</si>
  <si>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</si>
  <si>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</si>
  <si>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</si>
  <si>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</si>
  <si>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</si>
  <si>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</si>
  <si>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</si>
  <si>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</si>
  <si>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</si>
  <si>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</si>
  <si>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</si>
  <si>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</si>
  <si>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</si>
  <si>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</si>
  <si>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</si>
  <si>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</si>
  <si>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</si>
  <si>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</si>
  <si>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</si>
  <si>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</si>
  <si>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</si>
  <si>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</si>
  <si>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</si>
  <si>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</si>
  <si>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</si>
  <si>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</si>
  <si>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</si>
  <si>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</si>
  <si>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</si>
  <si>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</si>
  <si>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</si>
  <si>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</si>
  <si>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</si>
  <si>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</si>
  <si>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</si>
  <si>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</si>
  <si>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</si>
  <si>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</si>
  <si>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</si>
  <si>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</si>
  <si>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</si>
  <si>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</si>
  <si>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</si>
  <si>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</si>
  <si>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</si>
  <si>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</si>
  <si>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</si>
  <si>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</si>
  <si>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</si>
  <si>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</si>
  <si>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</si>
  <si>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</si>
  <si>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</si>
  <si>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</si>
  <si>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</si>
  <si>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</si>
  <si>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</si>
  <si>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</si>
  <si>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</si>
  <si>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</si>
  <si>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</si>
  <si>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</si>
  <si>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</si>
  <si>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</si>
  <si>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</si>
  <si>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</si>
  <si>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</si>
  <si>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</si>
  <si>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</si>
  <si>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</si>
  <si>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</si>
  <si>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</si>
  <si>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</si>
  <si>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</si>
  <si>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</si>
  <si>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</si>
  <si>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</si>
  <si>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</si>
  <si>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</si>
  <si>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</si>
  <si>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</si>
  <si>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</si>
  <si>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</si>
  <si>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</si>
  <si>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</si>
  <si>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</si>
  <si>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</si>
  <si>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</si>
  <si>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</si>
  <si>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</si>
  <si>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</si>
  <si>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</si>
  <si>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</si>
  <si>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</si>
  <si>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</si>
  <si>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</si>
  <si>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</si>
  <si>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</si>
  <si>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</si>
  <si>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</si>
  <si>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</si>
  <si>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</si>
  <si>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</si>
  <si>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</si>
  <si>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</si>
  <si>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</si>
  <si>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</si>
  <si>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</si>
  <si>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</si>
  <si>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</si>
  <si>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</si>
  <si>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</si>
  <si>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</si>
  <si>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</si>
  <si>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</si>
  <si>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</si>
  <si>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</si>
  <si>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</si>
  <si>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</si>
  <si>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</si>
  <si>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</si>
  <si>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</si>
  <si>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</si>
  <si>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</si>
  <si>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</si>
  <si>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</si>
  <si>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</si>
  <si>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</si>
  <si>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</si>
  <si>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</si>
  <si>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</si>
  <si>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</si>
  <si>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</si>
  <si>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</si>
  <si>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</si>
  <si>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</si>
  <si>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</si>
  <si>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</si>
  <si>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</si>
  <si>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</si>
  <si>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</si>
  <si>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</si>
  <si>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</si>
  <si>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</si>
  <si>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</si>
  <si>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</si>
  <si>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</si>
  <si>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</si>
  <si>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</si>
  <si>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</si>
  <si>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</si>
  <si>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</si>
  <si>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</si>
  <si>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</si>
  <si>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</si>
  <si>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</si>
  <si>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</si>
  <si>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</si>
  <si>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</si>
  <si>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</si>
  <si>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</si>
  <si>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</si>
  <si>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</si>
  <si>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</si>
  <si>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</si>
  <si>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</si>
  <si>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</si>
  <si>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</si>
  <si>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</si>
  <si>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</si>
  <si>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</si>
  <si>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</si>
  <si>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</si>
  <si>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</si>
  <si>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</si>
  <si>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</si>
  <si>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</si>
  <si>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</si>
  <si>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</si>
  <si>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</si>
  <si>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</si>
  <si>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</si>
  <si>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</si>
  <si>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</si>
  <si>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</si>
  <si>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</si>
  <si>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</si>
  <si>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</si>
  <si>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</si>
  <si>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</si>
  <si>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</si>
  <si>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</si>
  <si>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</si>
  <si>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</si>
  <si>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</si>
  <si>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</si>
  <si>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</si>
  <si>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</si>
  <si>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</si>
  <si>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</si>
  <si>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</si>
  <si>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</si>
  <si>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</si>
  <si>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</si>
  <si>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</si>
  <si>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</si>
  <si>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</si>
  <si>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</si>
  <si>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</si>
  <si>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</si>
  <si>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</si>
  <si>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</si>
  <si>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</si>
  <si>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</si>
  <si>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</si>
  <si>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</si>
  <si>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</si>
  <si>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</si>
  <si>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</si>
  <si>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</si>
  <si>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</si>
  <si>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</si>
  <si>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</si>
  <si>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</si>
  <si>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</si>
  <si>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</si>
  <si>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</si>
  <si>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</si>
  <si>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</si>
  <si>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</si>
  <si>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</si>
  <si>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</si>
  <si>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</si>
  <si>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</si>
  <si>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</si>
  <si>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</si>
  <si>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</si>
  <si>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</si>
  <si>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</si>
  <si>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</si>
  <si>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</si>
  <si>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</si>
  <si>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</si>
  <si>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</si>
  <si>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</si>
  <si>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</si>
  <si>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</si>
  <si>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</si>
  <si>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</si>
  <si>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</si>
  <si>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</si>
  <si>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</si>
  <si>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</si>
  <si>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</si>
  <si>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</si>
  <si>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</si>
  <si>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</si>
  <si>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</si>
  <si>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</si>
  <si>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</si>
  <si>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</si>
  <si>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</si>
  <si>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</si>
  <si>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</si>
  <si>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</si>
  <si>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</si>
  <si>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</si>
  <si>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</si>
  <si>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</si>
  <si>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</si>
  <si>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</si>
  <si>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</si>
  <si>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</si>
  <si>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</si>
  <si>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</si>
  <si>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</si>
  <si>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</si>
  <si>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</si>
  <si>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</si>
  <si>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</si>
  <si>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</si>
  <si>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</si>
  <si>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</si>
  <si>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</si>
  <si>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</si>
  <si>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</si>
  <si>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</si>
  <si>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</si>
  <si>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</si>
  <si>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</si>
  <si>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</si>
  <si>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</si>
  <si>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</si>
  <si>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</si>
  <si>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</si>
  <si>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</si>
  <si>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</si>
  <si>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</si>
  <si>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</si>
  <si>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</si>
  <si>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</si>
  <si>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</si>
  <si>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</si>
  <si>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</si>
  <si>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</si>
  <si>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</si>
  <si>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</si>
  <si>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</si>
  <si>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</si>
  <si>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</si>
  <si>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</si>
  <si>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</si>
  <si>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</si>
  <si>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</si>
  <si>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</si>
  <si>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</si>
  <si>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</si>
  <si>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</si>
  <si>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</si>
  <si>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</si>
  <si>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</si>
  <si>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</si>
  <si>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</si>
  <si>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</si>
  <si>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</si>
  <si>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</si>
  <si>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</si>
  <si>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</si>
  <si>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</si>
  <si>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</si>
  <si>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</si>
  <si>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</si>
  <si>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</si>
  <si>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</si>
  <si>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</si>
  <si>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</si>
  <si>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</si>
  <si>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</si>
  <si>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</si>
  <si>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</si>
  <si>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</si>
  <si>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</si>
  <si>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</si>
  <si>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</si>
  <si>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</si>
  <si>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</si>
  <si>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</si>
  <si>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</si>
  <si>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</si>
  <si>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</si>
  <si>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</si>
  <si>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</si>
  <si>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</si>
  <si>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</si>
  <si>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</si>
  <si>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</si>
  <si>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</si>
  <si>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</si>
  <si>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</si>
  <si>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</si>
  <si>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</si>
  <si>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</si>
  <si>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</si>
  <si>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</si>
  <si>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</si>
  <si>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</si>
  <si>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</si>
  <si>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</si>
  <si>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</si>
  <si>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</si>
  <si>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</si>
  <si>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</si>
  <si>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</si>
  <si>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</si>
  <si>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</si>
  <si>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</si>
  <si>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</si>
  <si>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</si>
  <si>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</si>
  <si>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</si>
  <si>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</si>
  <si>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</si>
  <si>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</si>
  <si>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</si>
  <si>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</si>
  <si>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</si>
  <si>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</si>
  <si>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</si>
  <si>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</si>
  <si>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</si>
  <si>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</si>
  <si>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</si>
  <si>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</si>
  <si>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</si>
  <si>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</si>
  <si>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</si>
  <si>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</si>
  <si>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</si>
  <si>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</si>
  <si>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</si>
  <si>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</si>
  <si>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</si>
  <si>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</si>
  <si>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</si>
  <si>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</si>
  <si>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</si>
  <si>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</si>
  <si>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</si>
  <si>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</si>
  <si>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</si>
  <si>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</si>
  <si>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</si>
  <si>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</si>
  <si>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</si>
  <si>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</si>
  <si>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</si>
  <si>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</si>
  <si>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</si>
  <si>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</si>
  <si>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</si>
  <si>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</si>
  <si>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</si>
  <si>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</si>
  <si>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</si>
  <si>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</si>
  <si>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</si>
  <si>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</si>
  <si>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</si>
  <si>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</si>
  <si>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</si>
  <si>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</si>
  <si>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</si>
  <si>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</si>
  <si>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</si>
  <si>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</si>
  <si>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</si>
  <si>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</si>
  <si>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</si>
  <si>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</si>
  <si>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</si>
  <si>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</si>
  <si>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</si>
  <si>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</si>
  <si>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</si>
  <si>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</si>
  <si>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</si>
  <si>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</si>
  <si>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</si>
  <si>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</si>
  <si>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</si>
  <si>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</si>
  <si>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</si>
  <si>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</si>
  <si>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</si>
  <si>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</si>
  <si>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</si>
  <si>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</si>
  <si>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</si>
  <si>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</si>
  <si>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</si>
  <si>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</si>
  <si>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</si>
  <si>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</si>
  <si>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</si>
  <si>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</si>
  <si>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</si>
  <si>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</si>
  <si>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</si>
  <si>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</si>
  <si>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</si>
  <si>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</si>
  <si>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</si>
  <si>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</si>
  <si>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</si>
  <si>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</si>
  <si>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</si>
  <si>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</si>
  <si>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</si>
  <si>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</si>
  <si>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</si>
  <si>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</si>
  <si>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</si>
  <si>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</si>
  <si>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</si>
  <si>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</si>
  <si>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</si>
  <si>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</si>
  <si>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</si>
  <si>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</si>
  <si>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</si>
  <si>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</si>
  <si>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</si>
  <si>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</si>
  <si>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</si>
  <si>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</si>
  <si>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</si>
  <si>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</si>
  <si>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</si>
  <si>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</si>
  <si>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</si>
  <si>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</si>
  <si>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</si>
  <si>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</si>
  <si>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</si>
  <si>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</si>
  <si>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</si>
  <si>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</si>
  <si>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</si>
  <si>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</si>
  <si>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</si>
  <si>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</si>
  <si>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</si>
  <si>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</si>
  <si>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</si>
  <si>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</si>
  <si>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</si>
  <si>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</si>
  <si>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</si>
  <si>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</si>
  <si>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</si>
  <si>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</si>
  <si>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</si>
  <si>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</si>
  <si>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</si>
  <si>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</si>
  <si>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</si>
  <si>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</si>
  <si>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</si>
  <si>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</si>
  <si>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</si>
  <si>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</si>
  <si>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</si>
  <si>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</si>
  <si>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</si>
  <si>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</si>
  <si>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</si>
  <si>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</si>
  <si>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</si>
  <si>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</si>
  <si>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</si>
  <si>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</si>
  <si>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</si>
  <si>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</si>
  <si>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</si>
  <si>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</si>
  <si>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</si>
  <si>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</si>
  <si>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</si>
  <si>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</si>
  <si>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</si>
  <si>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</si>
  <si>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</si>
  <si>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</si>
  <si>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</si>
  <si>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</si>
  <si>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</si>
  <si>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</si>
  <si>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</si>
  <si>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</si>
  <si>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</si>
  <si>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</si>
  <si>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</si>
  <si>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</si>
  <si>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</si>
  <si>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</si>
  <si>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</si>
  <si>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</si>
  <si>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</si>
  <si>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</si>
  <si>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</si>
  <si>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</si>
  <si>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</si>
  <si>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</si>
  <si>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</si>
  <si>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</si>
  <si>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</si>
  <si>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</si>
  <si>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</si>
  <si>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</si>
  <si>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</si>
  <si>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</si>
  <si>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</si>
  <si>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</si>
  <si>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</si>
  <si>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</si>
  <si>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</si>
  <si>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</si>
  <si>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</si>
  <si>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</si>
  <si>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</si>
  <si>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</si>
  <si>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</si>
  <si>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</si>
  <si>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</si>
  <si>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</si>
  <si>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</si>
  <si>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</si>
  <si>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</si>
  <si>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</si>
  <si>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</si>
  <si>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</si>
  <si>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</si>
  <si>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</si>
  <si>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</si>
  <si>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</si>
  <si>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</si>
  <si>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</si>
  <si>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</si>
  <si>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</si>
  <si>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</si>
  <si>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</si>
  <si>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</si>
  <si>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</si>
  <si>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</si>
  <si>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</si>
  <si>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</si>
  <si>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</si>
  <si>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</si>
  <si>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</si>
  <si>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</si>
  <si>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</si>
  <si>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</si>
  <si>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</si>
  <si>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</si>
  <si>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</si>
  <si>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</si>
  <si>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</si>
  <si>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</si>
  <si>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</si>
  <si>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</si>
  <si>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</si>
  <si>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</si>
  <si>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</si>
  <si>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</si>
  <si>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</si>
  <si>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</si>
  <si>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</si>
  <si>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</si>
  <si>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</si>
  <si>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</si>
  <si>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</si>
  <si>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</si>
  <si>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</si>
  <si>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</si>
  <si>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</si>
  <si>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</si>
  <si>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</si>
  <si>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</si>
  <si>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</si>
  <si>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</si>
  <si>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</si>
  <si>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</si>
  <si>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</si>
  <si>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</si>
  <si>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</si>
  <si>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</si>
  <si>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</si>
  <si>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</si>
  <si>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</si>
  <si>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</si>
  <si>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</si>
  <si>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</si>
  <si>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</si>
  <si>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</si>
  <si>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</si>
  <si>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</si>
  <si>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</si>
  <si>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</si>
  <si>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</si>
  <si>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</si>
  <si>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</si>
  <si>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</si>
  <si>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</si>
  <si>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</si>
  <si>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</si>
  <si>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</si>
  <si>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</si>
  <si>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</si>
  <si>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</si>
  <si>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</si>
  <si>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</si>
  <si>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</si>
  <si>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</si>
  <si>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</si>
  <si>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</si>
  <si>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</si>
  <si>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</si>
  <si>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</si>
  <si>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</si>
  <si>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</si>
  <si>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</si>
  <si>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</si>
  <si>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</si>
  <si>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</si>
  <si>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</si>
  <si>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</si>
  <si>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</si>
  <si>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</si>
  <si>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</si>
  <si>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</si>
  <si>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</si>
  <si>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</si>
  <si>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</si>
  <si>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</si>
  <si>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</si>
  <si>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</si>
  <si>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</si>
  <si>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</si>
  <si>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</si>
  <si>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</si>
  <si>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</si>
  <si>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</si>
  <si>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</si>
  <si>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</si>
  <si>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</si>
  <si>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</si>
  <si>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</si>
  <si>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</si>
  <si>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</si>
  <si>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</si>
  <si>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</si>
  <si>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</si>
  <si>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</si>
  <si>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</si>
  <si>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</si>
  <si>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</si>
  <si>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</si>
  <si>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</si>
  <si>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</si>
  <si>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</si>
  <si>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</si>
  <si>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</si>
  <si>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</si>
  <si>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</si>
  <si>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</si>
  <si>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</si>
  <si>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</si>
  <si>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</si>
  <si>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</si>
  <si>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</si>
  <si>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</si>
  <si>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</si>
  <si>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</si>
  <si>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</si>
  <si>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</si>
  <si>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</si>
  <si>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</si>
  <si>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</si>
  <si>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</si>
  <si>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</si>
  <si>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</si>
  <si>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</si>
  <si>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</si>
  <si>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</si>
  <si>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</si>
  <si>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</si>
  <si>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</si>
  <si>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</si>
  <si>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</si>
  <si>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</si>
  <si>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</si>
  <si>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</si>
  <si>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</si>
  <si>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</si>
  <si>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</si>
  <si>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</si>
  <si>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</si>
  <si>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</si>
  <si>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</si>
  <si>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</si>
  <si>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</si>
  <si>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</si>
  <si>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</si>
  <si>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</si>
  <si>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</si>
  <si>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</si>
  <si>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</si>
  <si>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</si>
  <si>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</si>
  <si>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</si>
  <si>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</si>
  <si>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</si>
  <si>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</si>
  <si>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</si>
  <si>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</si>
  <si>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</si>
  <si>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</si>
  <si>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</si>
  <si>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</si>
  <si>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</si>
  <si>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</si>
  <si>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</si>
  <si>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</si>
  <si>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</si>
  <si>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</si>
  <si>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</si>
  <si>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</si>
  <si>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</si>
  <si>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</si>
  <si>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</si>
  <si>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</si>
  <si>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</si>
  <si>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</si>
  <si>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</si>
  <si>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</si>
  <si>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</si>
  <si>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</si>
  <si>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</si>
  <si>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</si>
  <si>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</si>
  <si>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</si>
  <si>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</si>
  <si>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</si>
  <si>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</si>
  <si>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</si>
  <si>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</si>
  <si>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</si>
  <si>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</si>
  <si>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</si>
  <si>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</si>
  <si>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</si>
  <si>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</si>
  <si>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</si>
  <si>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</si>
  <si>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</si>
  <si>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</si>
  <si>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</si>
  <si>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</si>
  <si>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</si>
  <si>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</si>
  <si>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</si>
  <si>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</si>
  <si>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</si>
  <si>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</si>
  <si>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</si>
  <si>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</si>
  <si>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</si>
  <si>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</si>
  <si>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</si>
  <si>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</si>
  <si>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</si>
  <si>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</si>
  <si>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</si>
  <si>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</si>
  <si>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</si>
  <si>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</si>
  <si>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</si>
  <si>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</si>
  <si>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</si>
  <si>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</si>
  <si>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</si>
  <si>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</si>
  <si>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</si>
  <si>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</si>
  <si>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</si>
  <si>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</si>
  <si>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</si>
  <si>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</si>
  <si>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</si>
  <si>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</si>
  <si>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</si>
  <si>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</si>
  <si>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</si>
  <si>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</si>
  <si>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</si>
  <si>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</si>
  <si>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</si>
  <si>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</si>
  <si>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</si>
  <si>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</si>
  <si>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</si>
  <si>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</si>
  <si>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</si>
  <si>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</si>
  <si>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</si>
  <si>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</si>
  <si>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</si>
  <si>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</si>
  <si>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</si>
  <si>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</si>
  <si>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</si>
  <si>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</si>
  <si>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</si>
  <si>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</si>
  <si>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</si>
  <si>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</si>
  <si>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</si>
  <si>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</si>
  <si>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</si>
  <si>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</si>
  <si>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</si>
  <si>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</si>
  <si>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</si>
  <si>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</si>
  <si>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</si>
  <si>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</si>
  <si>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</si>
  <si>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</si>
  <si>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</si>
  <si>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</si>
  <si>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</si>
  <si>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</si>
  <si>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</si>
  <si>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</si>
  <si>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</si>
  <si>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</si>
  <si>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</si>
  <si>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</si>
  <si>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</si>
  <si>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</si>
  <si>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</si>
  <si>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</si>
  <si>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</si>
  <si>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</si>
  <si>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</si>
  <si>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</si>
  <si>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</si>
  <si>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</si>
  <si>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</si>
  <si>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</si>
  <si>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</si>
  <si>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</si>
  <si>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</si>
  <si>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</si>
  <si>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</si>
  <si>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</si>
  <si>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</si>
  <si>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</si>
  <si>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</si>
  <si>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</si>
  <si>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</si>
  <si>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</si>
  <si>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</si>
  <si>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</si>
  <si>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</si>
  <si>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</si>
  <si>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</si>
  <si>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</si>
  <si>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</si>
  <si>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</si>
  <si>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</si>
  <si>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</si>
  <si>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</si>
  <si>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</si>
  <si>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</si>
  <si>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</si>
  <si>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</si>
  <si>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</si>
  <si>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</si>
  <si>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</si>
  <si>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</si>
  <si>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</si>
  <si>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</si>
  <si>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</si>
  <si>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</si>
  <si>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</si>
  <si>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</si>
  <si>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</si>
  <si>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</si>
  <si>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</si>
  <si>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</si>
  <si>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</si>
  <si>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</si>
  <si>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</si>
  <si>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</si>
  <si>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</si>
  <si>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</si>
  <si>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</si>
  <si>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</si>
  <si>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</si>
  <si>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</si>
  <si>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</si>
  <si>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</si>
  <si>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</si>
  <si>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</si>
  <si>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</si>
  <si>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</si>
  <si>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</si>
  <si>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</si>
  <si>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</si>
  <si>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</si>
  <si>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</si>
  <si>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</si>
  <si>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</si>
  <si>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</si>
  <si>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</si>
  <si>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</si>
  <si>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</si>
  <si>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</si>
  <si>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</si>
  <si>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</si>
  <si>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</si>
  <si>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</si>
  <si>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</si>
  <si>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</si>
  <si>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</si>
  <si>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</si>
  <si>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</si>
  <si>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</si>
  <si>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</si>
  <si>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</si>
  <si>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</si>
  <si>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</si>
  <si>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</si>
  <si>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</si>
  <si>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</si>
  <si>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</si>
  <si>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</si>
  <si>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</si>
  <si>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</si>
  <si>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</si>
  <si>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</si>
  <si>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</si>
  <si>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</si>
  <si>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</si>
  <si>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</si>
  <si>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</si>
  <si>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</si>
  <si>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</si>
  <si>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</si>
  <si>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</si>
  <si>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</si>
  <si>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</si>
  <si>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</si>
  <si>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</si>
  <si>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</si>
  <si>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</si>
  <si>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</si>
  <si>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</si>
  <si>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</si>
  <si>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</si>
  <si>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</si>
  <si>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</si>
  <si>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</si>
  <si>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</si>
  <si>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</si>
  <si>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</si>
  <si>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</si>
  <si>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</si>
  <si>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</si>
  <si>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</si>
  <si>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</si>
  <si>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</si>
  <si>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</si>
  <si>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</si>
  <si>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</si>
  <si>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</si>
  <si>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</si>
  <si>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</si>
  <si>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</si>
  <si>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</si>
  <si>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</si>
  <si>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</si>
  <si>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</si>
  <si>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</si>
  <si>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</si>
  <si>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</si>
  <si>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</si>
  <si>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</si>
  <si>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</si>
  <si>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</si>
  <si>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</si>
  <si>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</si>
  <si>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</si>
  <si>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</si>
  <si>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</si>
  <si>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</si>
  <si>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</si>
  <si>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</si>
  <si>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</si>
  <si>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</si>
  <si>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</si>
  <si>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</si>
  <si>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</si>
  <si>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</si>
  <si>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</si>
  <si>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</si>
  <si>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</si>
  <si>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</si>
  <si>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</si>
  <si>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</si>
  <si>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</si>
  <si>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</si>
  <si>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</si>
  <si>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</si>
  <si>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</si>
  <si>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</si>
  <si>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</si>
  <si>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</si>
  <si>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</si>
  <si>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</si>
  <si>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</si>
  <si>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</si>
  <si>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</si>
  <si>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</si>
  <si>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</si>
  <si>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</si>
  <si>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</si>
  <si>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</si>
  <si>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</si>
  <si>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</si>
  <si>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</si>
  <si>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</si>
  <si>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</si>
  <si>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</si>
  <si>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</si>
  <si>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</si>
  <si>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</si>
  <si>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</si>
  <si>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</si>
  <si>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</si>
  <si>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</si>
  <si>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</si>
  <si>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</si>
  <si>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</si>
  <si>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</si>
  <si>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</si>
  <si>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</si>
  <si>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</si>
  <si>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</si>
  <si>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</si>
  <si>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</si>
  <si>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</si>
  <si>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</si>
  <si>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</si>
  <si>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</si>
  <si>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</si>
  <si>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</si>
  <si>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</si>
  <si>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</si>
  <si>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</si>
  <si>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</si>
  <si>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</si>
  <si>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</si>
  <si>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</si>
  <si>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</si>
  <si>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</si>
  <si>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</si>
  <si>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</si>
  <si>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</si>
  <si>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</si>
  <si>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</si>
  <si>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</si>
  <si>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</si>
  <si>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</si>
  <si>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</si>
  <si>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</si>
  <si>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</si>
  <si>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</si>
  <si>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</si>
  <si>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</si>
  <si>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</si>
  <si>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</si>
  <si>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</si>
  <si>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</si>
  <si>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</si>
  <si>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</si>
  <si>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</si>
  <si>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</si>
  <si>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</si>
  <si>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</si>
  <si>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</si>
  <si>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</si>
  <si>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</si>
  <si>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</si>
  <si>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</si>
  <si>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</si>
  <si>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</si>
  <si>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</si>
  <si>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</si>
  <si>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</si>
  <si>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</si>
  <si>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</si>
  <si>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</si>
  <si>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</si>
  <si>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</si>
  <si>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</si>
  <si>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</si>
  <si>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</si>
  <si>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</si>
  <si>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</si>
  <si>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</si>
  <si>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</si>
  <si>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</si>
  <si>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</si>
  <si>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</si>
  <si>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</si>
  <si>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</si>
  <si>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</si>
  <si>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</si>
  <si>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</si>
  <si>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</si>
  <si>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</si>
  <si>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</si>
  <si>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</si>
  <si>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</si>
  <si>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</si>
  <si>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</si>
  <si>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</si>
  <si>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</si>
  <si>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</si>
  <si>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</si>
  <si>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</si>
  <si>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</si>
  <si>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</si>
  <si>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</si>
  <si>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</si>
  <si>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</si>
  <si>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</si>
  <si>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</si>
  <si>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</si>
  <si>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</si>
  <si>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</si>
  <si>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</si>
  <si>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</si>
  <si>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</si>
  <si>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</si>
  <si>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</si>
  <si>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</si>
  <si>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</si>
  <si>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</si>
  <si>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</si>
  <si>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</si>
  <si>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</si>
  <si>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</si>
  <si>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</si>
  <si>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</si>
  <si>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</si>
  <si>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</si>
  <si>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</si>
  <si>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</si>
  <si>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</si>
  <si>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</si>
  <si>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</si>
  <si>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</si>
  <si>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</si>
  <si>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</si>
  <si>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</si>
  <si>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</si>
  <si>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</si>
  <si>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</si>
  <si>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</si>
  <si>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</si>
  <si>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</si>
  <si>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</si>
  <si>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</si>
  <si>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</si>
  <si>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</si>
  <si>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</si>
  <si>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</si>
  <si>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</si>
  <si>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</si>
  <si>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</si>
  <si>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</si>
  <si>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</si>
  <si>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</si>
  <si>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</si>
  <si>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</si>
  <si>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</si>
  <si>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</si>
  <si>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</si>
  <si>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</si>
  <si>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</si>
  <si>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</si>
  <si>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</si>
  <si>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</si>
  <si>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</si>
  <si>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</si>
  <si>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</si>
  <si>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</si>
  <si>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</si>
  <si>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</si>
  <si>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</si>
  <si>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</si>
  <si>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</si>
  <si>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</si>
  <si>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</si>
  <si>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</si>
  <si>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</si>
  <si>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</si>
  <si>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</si>
  <si>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</si>
  <si>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</si>
  <si>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</si>
  <si>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</si>
  <si>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</si>
  <si>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</si>
  <si>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</si>
  <si>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</si>
  <si>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</si>
  <si>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</si>
  <si>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</si>
  <si>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</si>
  <si>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</si>
  <si>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</si>
  <si>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</si>
  <si>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</si>
  <si>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</si>
  <si>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</si>
  <si>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</si>
  <si>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</si>
  <si>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</si>
  <si>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</si>
  <si>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</si>
  <si>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</si>
  <si>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</si>
  <si>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</si>
  <si>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</si>
  <si>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</si>
  <si>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</si>
  <si>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</si>
  <si>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</si>
  <si>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</si>
  <si>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</si>
  <si>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</si>
  <si>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</si>
  <si>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</si>
  <si>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</si>
  <si>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</si>
  <si>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</si>
  <si>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</si>
  <si>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</si>
  <si>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</si>
  <si>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</si>
  <si>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</si>
  <si>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</si>
  <si>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</si>
  <si>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</si>
  <si>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</si>
  <si>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</si>
  <si>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</si>
  <si>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</si>
  <si>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</si>
  <si>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</si>
  <si>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</si>
  <si>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</si>
  <si>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</si>
  <si>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</si>
  <si>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</si>
  <si>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</si>
  <si>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</si>
  <si>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</si>
  <si>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</si>
  <si>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</si>
  <si>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</si>
  <si>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</si>
  <si>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</si>
  <si>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</si>
  <si>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</si>
  <si>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</si>
  <si>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</si>
  <si>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</si>
  <si>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</si>
  <si>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</si>
  <si>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</si>
  <si>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</si>
  <si>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</si>
  <si>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</si>
  <si>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</si>
  <si>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</si>
  <si>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</si>
  <si>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</si>
  <si>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</si>
  <si>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</si>
  <si>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</si>
  <si>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</si>
  <si>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</si>
  <si>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</si>
  <si>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</si>
  <si>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</si>
  <si>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</si>
  <si>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</si>
  <si>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</si>
  <si>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</si>
  <si>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</si>
  <si>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</si>
  <si>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</si>
  <si>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</si>
  <si>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</si>
  <si>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</si>
  <si>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</si>
  <si>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</si>
  <si>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</si>
  <si>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</si>
  <si>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</si>
  <si>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</si>
  <si>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</si>
  <si>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</si>
  <si>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</si>
  <si>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</si>
  <si>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</si>
  <si>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</si>
  <si>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</si>
  <si>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</si>
  <si>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</si>
  <si>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</si>
  <si>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</si>
  <si>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</si>
  <si>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</si>
  <si>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</si>
  <si>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</si>
  <si>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</si>
  <si>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</si>
  <si>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</si>
  <si>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</si>
  <si>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</si>
  <si>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</si>
  <si>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</si>
  <si>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</si>
  <si>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</si>
  <si>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</si>
  <si>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</si>
  <si>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</si>
  <si>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</si>
  <si>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</si>
  <si>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</si>
  <si>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</si>
  <si>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</si>
  <si>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</si>
  <si>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</si>
  <si>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</si>
  <si>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</si>
  <si>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</si>
  <si>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</si>
  <si>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</si>
  <si>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</si>
  <si>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</si>
  <si>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</si>
  <si>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</si>
  <si>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</si>
  <si>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</si>
  <si>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</si>
  <si>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</si>
  <si>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</si>
  <si>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</si>
  <si>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</si>
  <si>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</si>
  <si>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</si>
  <si>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</si>
  <si>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</si>
  <si>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</si>
  <si>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</si>
  <si>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</si>
  <si>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</si>
  <si>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</si>
  <si>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</si>
  <si>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</si>
  <si>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</si>
  <si>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</si>
  <si>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</si>
  <si>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</si>
  <si>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</si>
  <si>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</si>
  <si>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</si>
  <si>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</si>
  <si>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</si>
  <si>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</si>
  <si>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</si>
  <si>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</si>
  <si>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</si>
  <si>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</si>
  <si>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</si>
  <si>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</si>
  <si>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</si>
  <si>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</si>
  <si>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</si>
  <si>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</si>
  <si>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</si>
  <si>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</si>
  <si>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</si>
  <si>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</si>
  <si>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</si>
  <si>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</si>
  <si>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</si>
  <si>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</si>
  <si>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</si>
  <si>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</si>
  <si>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</si>
  <si>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</si>
  <si>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</si>
  <si>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</si>
  <si>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</si>
  <si>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</si>
  <si>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</si>
  <si>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</si>
  <si>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</si>
  <si>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</si>
  <si>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</si>
  <si>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</si>
  <si>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</si>
  <si>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</si>
  <si>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</si>
  <si>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</si>
  <si>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</si>
  <si>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</si>
  <si>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</si>
  <si>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</si>
  <si>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</si>
  <si>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</si>
  <si>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</si>
  <si>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</si>
  <si>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</si>
  <si>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</si>
  <si>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</si>
  <si>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</si>
  <si>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</si>
  <si>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</si>
  <si>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</si>
  <si>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</si>
  <si>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</si>
  <si>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</si>
  <si>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</si>
  <si>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</si>
  <si>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</si>
  <si>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</si>
  <si>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</si>
  <si>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</si>
  <si>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</si>
  <si>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</si>
  <si>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</si>
  <si>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</si>
  <si>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</si>
  <si>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</si>
  <si>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</si>
  <si>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</si>
  <si>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</si>
  <si>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</si>
  <si>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</si>
  <si>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</si>
  <si>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</si>
  <si>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</si>
  <si>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</si>
  <si>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</si>
  <si>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</si>
  <si>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</si>
  <si>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</si>
  <si>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</si>
  <si>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</si>
  <si>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</si>
  <si>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</si>
  <si>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</si>
  <si>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</si>
  <si>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</si>
  <si>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</si>
  <si>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</si>
  <si>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</si>
  <si>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</si>
  <si>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</si>
  <si>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</si>
  <si>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</si>
  <si>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</si>
  <si>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</si>
  <si>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</si>
  <si>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</si>
  <si>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</si>
  <si>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</si>
  <si>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</si>
  <si>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</si>
  <si>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</si>
  <si>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</si>
  <si>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</si>
  <si>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</si>
  <si>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</si>
  <si>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</si>
  <si>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</si>
  <si>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</si>
  <si>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</si>
  <si>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</si>
  <si>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</si>
  <si>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</si>
  <si>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</si>
  <si>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</si>
  <si>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</si>
  <si>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</si>
  <si>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</si>
  <si>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</si>
  <si>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</si>
  <si>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</si>
  <si>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</si>
  <si>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</si>
  <si>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</si>
  <si>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</si>
  <si>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</si>
  <si>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</si>
  <si>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</si>
  <si>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</si>
  <si>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</si>
  <si>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</si>
  <si>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</si>
  <si>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</si>
  <si>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</si>
  <si>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</si>
  <si>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</si>
  <si>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</si>
  <si>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</si>
  <si>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</si>
  <si>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</si>
  <si>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</si>
  <si>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</si>
  <si>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</si>
  <si>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</si>
  <si>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</si>
  <si>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</si>
  <si>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</si>
  <si>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</si>
  <si>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</si>
  <si>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</si>
  <si>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</si>
  <si>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</si>
  <si>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</si>
  <si>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</si>
  <si>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</si>
  <si>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</si>
  <si>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</si>
  <si>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</si>
  <si>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</si>
  <si>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</si>
  <si>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</si>
  <si>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</si>
  <si>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</si>
  <si>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</si>
  <si>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</si>
  <si>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</si>
  <si>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</si>
  <si>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</si>
  <si>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</si>
  <si>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</si>
  <si>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</si>
  <si>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</si>
  <si>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</si>
  <si>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</si>
  <si>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</si>
  <si>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</si>
  <si>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</si>
  <si>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</si>
  <si>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</si>
  <si>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</si>
  <si>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</si>
  <si>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</si>
  <si>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</si>
  <si>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</si>
  <si>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</si>
  <si>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</si>
  <si>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</si>
  <si>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</si>
  <si>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</si>
  <si>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</si>
  <si>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</si>
  <si>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</si>
  <si>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</si>
  <si>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</si>
  <si>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</si>
  <si>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</si>
  <si>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</si>
  <si>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</si>
  <si>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</si>
  <si>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</si>
  <si>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</si>
  <si>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</si>
  <si>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</si>
  <si>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</si>
  <si>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</si>
  <si>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</si>
  <si>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</si>
  <si>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</si>
  <si>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</si>
  <si>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</si>
  <si>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</si>
  <si>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</si>
  <si>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</si>
  <si>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</si>
  <si>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</si>
  <si>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</si>
  <si>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</si>
  <si>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</si>
  <si>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</si>
  <si>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</si>
  <si>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</si>
  <si>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</si>
  <si>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</si>
  <si>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</si>
  <si>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</si>
  <si>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</si>
  <si>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</si>
  <si>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</si>
  <si>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</si>
  <si>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</si>
  <si>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</si>
  <si>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</si>
  <si>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</si>
  <si>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</si>
  <si>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</si>
  <si>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</si>
  <si>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</si>
  <si>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</si>
  <si>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</si>
  <si>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</si>
  <si>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</si>
  <si>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</si>
  <si>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</si>
  <si>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</si>
  <si>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</si>
  <si>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</si>
  <si>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</si>
  <si>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</si>
  <si>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</si>
  <si>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</si>
  <si>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</si>
  <si>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</si>
  <si>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</si>
  <si>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</si>
  <si>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</si>
  <si>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</si>
  <si>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</si>
  <si>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</si>
  <si>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</si>
  <si>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</si>
  <si>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</si>
  <si>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</si>
  <si>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</si>
  <si>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</si>
  <si>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</si>
  <si>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</si>
  <si>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</si>
  <si>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</si>
  <si>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</si>
  <si>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</si>
  <si>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</si>
  <si>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</si>
  <si>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</si>
  <si>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</si>
  <si>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</si>
  <si>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</si>
  <si>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</si>
  <si>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</si>
  <si>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</si>
  <si>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</si>
  <si>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</si>
  <si>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</si>
  <si>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</si>
  <si>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</si>
  <si>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</si>
  <si>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</si>
  <si>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</si>
  <si>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</si>
  <si>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</si>
  <si>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</si>
  <si>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</si>
  <si>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</si>
  <si>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</si>
  <si>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</si>
  <si>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</si>
  <si>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</si>
  <si>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</si>
  <si>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</si>
  <si>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</si>
  <si>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</si>
  <si>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</si>
  <si>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</si>
  <si>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</si>
  <si>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</si>
  <si>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</si>
  <si>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</si>
  <si>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</si>
  <si>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</si>
  <si>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</si>
  <si>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</si>
  <si>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</si>
  <si>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</si>
  <si>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</si>
  <si>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</si>
  <si>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</si>
  <si>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</si>
  <si>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</si>
  <si>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</si>
  <si>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</si>
  <si>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</si>
  <si>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</si>
  <si>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</si>
  <si>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</si>
  <si>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</si>
  <si>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</si>
  <si>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</si>
  <si>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</si>
  <si>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</si>
  <si>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</si>
  <si>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</si>
  <si>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</si>
  <si>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</si>
  <si>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</si>
  <si>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</si>
  <si>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</si>
  <si>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</si>
  <si>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</si>
  <si>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</si>
  <si>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</si>
  <si>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</si>
  <si>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</si>
  <si>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</si>
  <si>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</si>
  <si>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</si>
  <si>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</si>
  <si>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</si>
  <si>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</si>
  <si>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</si>
  <si>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</si>
  <si>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</si>
  <si>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</si>
  <si>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</si>
  <si>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</si>
  <si>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</si>
  <si>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</si>
  <si>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</si>
  <si>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</si>
  <si>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</si>
  <si>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</si>
  <si>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</si>
  <si>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</si>
  <si>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</si>
  <si>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</si>
  <si>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</si>
  <si>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</si>
  <si>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</si>
  <si>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</si>
  <si>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</si>
  <si>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</si>
  <si>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</si>
  <si>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</si>
  <si>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</si>
  <si>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</si>
  <si>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</si>
  <si>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</si>
  <si>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</si>
  <si>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</si>
  <si>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</si>
  <si>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</si>
  <si>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</si>
  <si>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</si>
  <si>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</si>
  <si>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</si>
  <si>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</si>
  <si>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</si>
  <si>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</si>
  <si>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</si>
  <si>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</si>
  <si>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</si>
  <si>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</si>
  <si>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</si>
  <si>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</si>
  <si>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</si>
  <si>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</si>
  <si>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</si>
  <si>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</si>
  <si>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</si>
  <si>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</si>
  <si>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</si>
  <si>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</si>
  <si>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</si>
  <si>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</si>
  <si>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</si>
  <si>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</si>
  <si>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</si>
  <si>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</si>
  <si>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</si>
  <si>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</si>
  <si>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</si>
  <si>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</si>
  <si>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</si>
  <si>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</si>
  <si>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</si>
  <si>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</si>
  <si>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</si>
  <si>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</si>
  <si>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</si>
  <si>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</si>
  <si>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</si>
  <si>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</si>
  <si>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</si>
  <si>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</si>
  <si>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</si>
  <si>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</si>
  <si>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</si>
  <si>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</si>
  <si>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</si>
  <si>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</si>
  <si>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</si>
  <si>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</si>
  <si>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</si>
  <si>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</si>
  <si>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</si>
  <si>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</si>
  <si>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</si>
  <si>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</si>
  <si>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</si>
  <si>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</si>
  <si>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</si>
  <si>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</si>
  <si>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</si>
  <si>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</si>
  <si>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</si>
  <si>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</si>
  <si>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</si>
  <si>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</si>
  <si>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</si>
  <si>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</si>
  <si>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</si>
  <si>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</si>
  <si>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</si>
  <si>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</si>
  <si>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</si>
  <si>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</si>
  <si>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</si>
  <si>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</si>
  <si>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</si>
  <si>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</si>
  <si>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</si>
  <si>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</si>
  <si>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</si>
  <si>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</si>
  <si>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</si>
  <si>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</si>
  <si>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</si>
  <si>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</si>
  <si>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</si>
  <si>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</si>
  <si>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</si>
  <si>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</si>
  <si>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</si>
  <si>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</si>
  <si>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</si>
  <si>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</si>
  <si>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</si>
  <si>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</si>
  <si>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</si>
  <si>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</si>
  <si>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</si>
  <si>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</si>
  <si>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</si>
  <si>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</si>
  <si>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</si>
  <si>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</si>
  <si>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</si>
  <si>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</si>
  <si>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</si>
  <si>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</si>
  <si>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</si>
  <si>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</si>
  <si>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</si>
  <si>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</si>
  <si>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</si>
  <si>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</si>
  <si>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</si>
  <si>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</si>
  <si>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</si>
  <si>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</si>
  <si>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</si>
  <si>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</si>
  <si>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</si>
  <si>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</si>
  <si>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</si>
  <si>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</si>
  <si>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</si>
  <si>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</si>
  <si>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</si>
  <si>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</si>
  <si>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</si>
  <si>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</si>
  <si>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</si>
  <si>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</si>
  <si>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</si>
  <si>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</si>
  <si>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</si>
  <si>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</si>
  <si>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</si>
  <si>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</si>
  <si>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</si>
  <si>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</si>
  <si>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</si>
  <si>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</si>
  <si>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</si>
  <si>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</si>
  <si>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</si>
  <si>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</si>
  <si>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</si>
  <si>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</si>
  <si>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</si>
  <si>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</si>
  <si>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</si>
  <si>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</si>
  <si>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</si>
  <si>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</si>
  <si>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</si>
  <si>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</si>
  <si>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</si>
  <si>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</si>
  <si>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</si>
  <si>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</si>
  <si>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</si>
  <si>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</si>
  <si>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</si>
  <si>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</si>
  <si>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</si>
  <si>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</si>
  <si>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</si>
  <si>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</si>
  <si>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</si>
  <si>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</si>
  <si>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</si>
  <si>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</si>
  <si>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</si>
  <si>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</si>
  <si>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</si>
  <si>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</si>
  <si>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</si>
  <si>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</si>
  <si>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</si>
  <si>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</si>
  <si>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</si>
  <si>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</si>
  <si>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</si>
  <si>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</si>
  <si>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</si>
  <si>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</si>
  <si>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</si>
  <si>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</si>
  <si>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</si>
  <si>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</si>
  <si>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</si>
  <si>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</si>
  <si>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</si>
  <si>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</si>
  <si>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</si>
  <si>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</si>
  <si>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</si>
  <si>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</si>
  <si>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</si>
  <si>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</si>
  <si>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</si>
  <si>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</si>
  <si>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</si>
  <si>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</si>
  <si>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</si>
  <si>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</si>
  <si>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</si>
  <si>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</si>
  <si>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</si>
  <si>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</si>
  <si>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</si>
  <si>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</si>
  <si>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</si>
  <si>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</si>
  <si>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</si>
  <si>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</si>
  <si>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</si>
  <si>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</si>
  <si>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</si>
  <si>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</si>
  <si>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</si>
  <si>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</si>
  <si>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</si>
  <si>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</si>
  <si>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</si>
  <si>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</si>
  <si>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</si>
  <si>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</si>
  <si>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</si>
  <si>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</si>
  <si>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</si>
  <si>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</si>
  <si>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</si>
  <si>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</si>
  <si>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</si>
  <si>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</si>
  <si>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</si>
  <si>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</si>
  <si>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</si>
  <si>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</si>
  <si>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</si>
  <si>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</si>
  <si>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</si>
  <si>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</si>
  <si>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</si>
  <si>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</si>
  <si>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</si>
  <si>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</si>
  <si>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</si>
  <si>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</si>
  <si>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</si>
  <si>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</si>
  <si>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</si>
  <si>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</si>
  <si>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</si>
  <si>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</si>
  <si>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</si>
  <si>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</si>
  <si>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</si>
  <si>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</si>
  <si>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</si>
  <si>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</si>
  <si>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</si>
  <si>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</si>
  <si>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</si>
  <si>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</si>
  <si>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</si>
  <si>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</si>
  <si>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</si>
  <si>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</si>
  <si>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</si>
  <si>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</si>
  <si>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</si>
  <si>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</si>
  <si>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</si>
  <si>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</si>
  <si>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</si>
  <si>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</si>
  <si>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</si>
  <si>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</si>
  <si>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</si>
  <si>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</si>
  <si>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</si>
  <si>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</si>
  <si>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</si>
  <si>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</si>
  <si>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</si>
  <si>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</si>
  <si>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</si>
  <si>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</si>
  <si>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</si>
  <si>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</si>
  <si>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</si>
  <si>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</si>
  <si>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</si>
  <si>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</si>
  <si>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</si>
  <si>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</si>
  <si>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</si>
  <si>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</si>
  <si>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</si>
  <si>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</si>
  <si>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</si>
  <si>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</si>
  <si>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</si>
  <si>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</si>
  <si>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</si>
  <si>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</si>
  <si>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</si>
  <si>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</si>
  <si>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</si>
  <si>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</si>
  <si>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</si>
  <si>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</si>
  <si>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</si>
  <si>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</si>
  <si>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</si>
  <si>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</si>
  <si>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</si>
  <si>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</si>
  <si>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</si>
  <si>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</si>
  <si>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</si>
  <si>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</si>
  <si>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</si>
  <si>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</si>
  <si>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</si>
  <si>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</si>
  <si>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</si>
  <si>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</si>
  <si>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</si>
  <si>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</si>
  <si>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</si>
  <si>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</si>
  <si>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</si>
  <si>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</si>
  <si>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</si>
  <si>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</si>
  <si>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</si>
  <si>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</si>
  <si>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</si>
  <si>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</si>
  <si>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</si>
  <si>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</si>
  <si>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</si>
  <si>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</si>
  <si>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</si>
  <si>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</si>
  <si>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</si>
  <si>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</si>
  <si>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</si>
  <si>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</si>
  <si>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</si>
  <si>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</si>
  <si>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</si>
  <si>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</si>
  <si>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</si>
  <si>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</si>
  <si>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</si>
  <si>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</si>
  <si>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</si>
  <si>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</si>
  <si>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</si>
  <si>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</si>
  <si>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</si>
  <si>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</si>
  <si>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</si>
  <si>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</si>
  <si>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</si>
  <si>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</si>
  <si>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</si>
  <si>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</si>
  <si>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</si>
  <si>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</si>
  <si>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</si>
  <si>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</si>
  <si>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</si>
  <si>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</si>
  <si>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</si>
  <si>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</si>
  <si>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</si>
  <si>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</si>
  <si>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</si>
  <si>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</si>
  <si>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</si>
  <si>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</si>
  <si>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</si>
  <si>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</si>
  <si>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</si>
  <si>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</si>
  <si>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</si>
  <si>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</si>
  <si>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</si>
  <si>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</si>
  <si>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</si>
  <si>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</si>
  <si>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</si>
  <si>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</si>
  <si>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</si>
  <si>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</si>
  <si>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</si>
  <si>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</si>
  <si>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</si>
  <si>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</si>
  <si>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</si>
  <si>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</si>
  <si>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</si>
  <si>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</si>
  <si>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</si>
  <si>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</si>
  <si>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</si>
  <si>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</si>
  <si>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</si>
  <si>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</si>
  <si>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</si>
  <si>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</si>
  <si>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</si>
  <si>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</si>
  <si>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</si>
  <si>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</si>
  <si>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</si>
  <si>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</si>
  <si>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</si>
  <si>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</si>
  <si>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</si>
  <si>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</si>
  <si>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</si>
  <si>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</si>
  <si>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</si>
  <si>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</si>
  <si>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</si>
  <si>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</si>
  <si>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</si>
  <si>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</si>
  <si>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</si>
  <si>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</si>
  <si>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</si>
  <si>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</si>
  <si>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</si>
  <si>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</si>
  <si>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</si>
  <si>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</si>
  <si>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</si>
  <si>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</si>
  <si>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</si>
  <si>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</si>
  <si>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</si>
  <si>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</si>
  <si>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</si>
  <si>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</si>
  <si>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</si>
  <si>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</si>
  <si>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</si>
  <si>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</si>
  <si>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</si>
  <si>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</si>
  <si>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</si>
  <si>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</si>
  <si>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</si>
  <si>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</si>
  <si>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</si>
  <si>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</si>
  <si>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</si>
  <si>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</si>
  <si>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</si>
  <si>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</si>
  <si>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</si>
  <si>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</si>
  <si>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</si>
  <si>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</si>
  <si>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</si>
  <si>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</si>
  <si>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</si>
  <si>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</si>
  <si>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</si>
  <si>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</si>
  <si>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</si>
  <si>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</si>
  <si>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</si>
  <si>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</si>
  <si>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</si>
  <si>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</si>
  <si>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</si>
  <si>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</si>
  <si>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</si>
  <si>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</si>
  <si>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</si>
  <si>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</si>
  <si>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</si>
  <si>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</si>
  <si>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</si>
  <si>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</si>
  <si>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</si>
  <si>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</si>
  <si>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</si>
  <si>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</si>
  <si>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</si>
  <si>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</si>
  <si>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</si>
  <si>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</si>
  <si>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</si>
  <si>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</si>
  <si>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</si>
  <si>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</si>
  <si>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</si>
  <si>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</si>
  <si>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</si>
  <si>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</si>
  <si>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</si>
  <si>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</si>
  <si>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</si>
  <si>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</si>
  <si>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</si>
  <si>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</si>
  <si>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</si>
  <si>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</si>
  <si>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</si>
  <si>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</si>
  <si>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</si>
  <si>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</si>
  <si>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</si>
  <si>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</si>
  <si>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</si>
  <si>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</si>
  <si>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</si>
  <si>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</si>
  <si>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</si>
  <si>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</si>
  <si>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</si>
  <si>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</si>
  <si>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</si>
  <si>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</si>
  <si>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</si>
  <si>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</si>
  <si>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</si>
  <si>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</si>
  <si>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</si>
  <si>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</si>
  <si>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</si>
  <si>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</si>
  <si>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</si>
  <si>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</si>
  <si>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</si>
  <si>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</si>
  <si>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</si>
  <si>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</si>
  <si>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</si>
  <si>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</si>
  <si>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</si>
  <si>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</si>
  <si>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</si>
  <si>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</si>
  <si>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</si>
  <si>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</si>
  <si>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</si>
  <si>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</si>
  <si>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</si>
  <si>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</si>
  <si>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</si>
  <si>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</si>
  <si>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</si>
  <si>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</si>
  <si>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</si>
  <si>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</si>
  <si>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</si>
  <si>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</si>
  <si>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</si>
  <si>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</si>
  <si>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</si>
  <si>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</si>
  <si>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</si>
  <si>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</si>
  <si>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</si>
  <si>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</si>
  <si>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</si>
  <si>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</si>
  <si>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</si>
  <si>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</si>
  <si>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</si>
  <si>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</si>
  <si>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</si>
  <si>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</si>
  <si>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</si>
  <si>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</si>
  <si>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</si>
  <si>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</si>
  <si>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</si>
  <si>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</si>
  <si>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</si>
  <si>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</si>
  <si>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</si>
  <si>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</si>
  <si>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</si>
  <si>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</si>
  <si>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</si>
  <si>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</si>
  <si>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</si>
  <si>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</si>
  <si>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</si>
  <si>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</si>
  <si>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</si>
  <si>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</si>
  <si>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</si>
  <si>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</si>
  <si>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</si>
  <si>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</si>
  <si>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</si>
  <si>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</si>
  <si>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</si>
  <si>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</si>
  <si>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</si>
  <si>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</si>
  <si>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</si>
  <si>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</si>
  <si>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</si>
  <si>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</si>
  <si>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</si>
  <si>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</si>
  <si>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</si>
  <si>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</si>
  <si>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</si>
  <si>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</si>
  <si>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</si>
  <si>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</si>
  <si>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</si>
  <si>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</si>
  <si>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</si>
  <si>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</si>
  <si>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</si>
  <si>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</si>
  <si>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</si>
  <si>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</si>
  <si>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</si>
  <si>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</si>
  <si>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</si>
  <si>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</si>
  <si>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</si>
  <si>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</si>
  <si>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</si>
  <si>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</si>
  <si>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</si>
  <si>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</si>
  <si>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</si>
  <si>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</si>
  <si>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</si>
  <si>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</si>
  <si>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</si>
  <si>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</si>
  <si>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</si>
  <si>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</si>
  <si>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</si>
  <si>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</si>
  <si>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</si>
  <si>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</si>
  <si>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</si>
  <si>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</si>
  <si>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</si>
  <si>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</si>
  <si>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</si>
  <si>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</si>
  <si>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</si>
  <si>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</si>
  <si>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</si>
  <si>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</si>
  <si>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</si>
  <si>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</si>
  <si>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</si>
  <si>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</si>
  <si>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</si>
  <si>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</si>
  <si>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</si>
  <si>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</si>
  <si>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</si>
  <si>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</si>
  <si>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</si>
  <si>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</si>
  <si>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</si>
  <si>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</si>
  <si>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</si>
  <si>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</si>
  <si>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</si>
  <si>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</si>
  <si>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</si>
  <si>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</si>
  <si>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</si>
  <si>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</si>
  <si>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</si>
  <si>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</si>
  <si>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</si>
  <si>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</si>
  <si>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</si>
  <si>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</si>
  <si>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</si>
  <si>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</si>
  <si>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</si>
  <si>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</si>
  <si>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</si>
  <si>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</si>
  <si>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</si>
  <si>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</si>
  <si>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</si>
  <si>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</si>
  <si>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</si>
  <si>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</si>
  <si>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</si>
  <si>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</si>
  <si>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</si>
  <si>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</si>
  <si>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</si>
  <si>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</si>
  <si>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</si>
  <si>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</si>
  <si>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</si>
  <si>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</si>
  <si>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</si>
  <si>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</si>
  <si>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</si>
  <si>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</si>
  <si>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</si>
  <si>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</si>
  <si>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</si>
  <si>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</si>
  <si>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</si>
  <si>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</si>
  <si>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</si>
  <si>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</si>
  <si>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</si>
  <si>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</si>
  <si>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</si>
  <si>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</si>
  <si>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</si>
  <si>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</si>
  <si>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</si>
  <si>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</si>
  <si>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</si>
  <si>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</si>
  <si>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</si>
  <si>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</si>
  <si>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</si>
  <si>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</si>
  <si>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</si>
  <si>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</si>
  <si>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</si>
  <si>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</si>
  <si>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</si>
  <si>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</si>
  <si>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</si>
  <si>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</si>
  <si>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</si>
  <si>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</si>
  <si>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</si>
  <si>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</si>
  <si>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</si>
  <si>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</si>
  <si>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</si>
  <si>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</si>
  <si>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</si>
  <si>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</si>
  <si>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</si>
  <si>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</si>
  <si>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</si>
  <si>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</si>
  <si>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</si>
  <si>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</si>
  <si>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</si>
  <si>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</si>
  <si>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</si>
  <si>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</si>
  <si>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</si>
  <si>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</si>
  <si>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</si>
  <si>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</si>
  <si>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</si>
  <si>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</si>
  <si>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</si>
  <si>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</si>
  <si>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</si>
  <si>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</si>
  <si>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</si>
  <si>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</si>
  <si>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</si>
  <si>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</si>
  <si>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</si>
  <si>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</si>
  <si>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</si>
  <si>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</si>
  <si>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</si>
  <si>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</si>
  <si>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</si>
  <si>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</si>
  <si>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</si>
  <si>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</si>
  <si>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</si>
  <si>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</si>
  <si>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</si>
  <si>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</si>
  <si>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</si>
  <si>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</si>
  <si>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</si>
  <si>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</si>
  <si>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</si>
  <si>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</si>
  <si>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</si>
  <si>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</si>
  <si>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</si>
  <si>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</si>
  <si>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</si>
  <si>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</si>
  <si>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</si>
  <si>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</si>
  <si>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</si>
  <si>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</si>
  <si>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</si>
  <si>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</si>
  <si>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</si>
  <si>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</si>
  <si>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</si>
  <si>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</si>
  <si>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</si>
  <si>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</si>
  <si>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</si>
  <si>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</si>
  <si>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</si>
  <si>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</si>
  <si>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</si>
  <si>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</si>
  <si>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</si>
  <si>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</si>
  <si>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</si>
  <si>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</si>
  <si>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</si>
  <si>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</si>
  <si>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</si>
  <si>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</si>
  <si>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</si>
  <si>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</si>
  <si>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</si>
  <si>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</si>
  <si>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</si>
  <si>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</si>
  <si>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</si>
  <si>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</si>
  <si>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</si>
  <si>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</si>
  <si>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</si>
  <si>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</si>
  <si>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</si>
  <si>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</si>
  <si>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</si>
  <si>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</si>
  <si>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</si>
  <si>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</si>
  <si>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</si>
  <si>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</si>
  <si>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</si>
  <si>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</si>
  <si>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</si>
  <si>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</si>
  <si>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</si>
  <si>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</si>
  <si>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</si>
  <si>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</si>
  <si>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</si>
  <si>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</si>
  <si>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</si>
  <si>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</si>
  <si>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</si>
  <si>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</si>
  <si>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</si>
  <si>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</si>
  <si>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</si>
  <si>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</si>
  <si>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</si>
  <si>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</si>
  <si>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</si>
  <si>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</si>
  <si>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</si>
  <si>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</si>
  <si>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</si>
  <si>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</si>
  <si>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</si>
  <si>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</si>
  <si>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</si>
  <si>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</si>
  <si>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</si>
  <si>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</si>
  <si>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</si>
  <si>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</si>
  <si>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</si>
  <si>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</si>
  <si>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</si>
  <si>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</si>
  <si>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</si>
  <si>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</si>
  <si>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</si>
  <si>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</si>
  <si>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</si>
  <si>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</si>
  <si>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</si>
  <si>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</si>
  <si>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</si>
  <si>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</si>
  <si>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</si>
  <si>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</si>
  <si>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</si>
  <si>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</si>
  <si>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</si>
  <si>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</si>
  <si>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</si>
  <si>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</si>
  <si>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</si>
  <si>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</si>
  <si>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</si>
  <si>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</si>
  <si>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</si>
  <si>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</si>
  <si>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</si>
  <si>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</si>
  <si>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</si>
  <si>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</si>
  <si>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</si>
  <si>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</si>
  <si>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</si>
  <si>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</si>
  <si>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</si>
  <si>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</si>
  <si>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</si>
  <si>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</si>
  <si>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</si>
  <si>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</si>
  <si>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</si>
  <si>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</si>
  <si>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</si>
  <si>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</si>
  <si>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</si>
  <si>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</si>
  <si>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</si>
  <si>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</si>
  <si>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</si>
  <si>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</si>
  <si>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</si>
  <si>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</si>
  <si>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</si>
  <si>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</si>
  <si>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</si>
  <si>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</si>
  <si>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</si>
  <si>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</si>
  <si>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</si>
  <si>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</si>
  <si>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</si>
  <si>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</si>
  <si>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</si>
  <si>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</si>
  <si>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</si>
  <si>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</si>
  <si>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</si>
  <si>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</si>
  <si>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</si>
  <si>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</si>
  <si>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</si>
  <si>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</si>
  <si>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</si>
  <si>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</si>
  <si>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</si>
  <si>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</si>
  <si>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</si>
  <si>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</si>
  <si>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</si>
  <si>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</si>
  <si>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</si>
  <si>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</si>
  <si>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</si>
  <si>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</si>
  <si>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</si>
  <si>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</si>
  <si>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</si>
  <si>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</si>
  <si>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</si>
  <si>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</si>
  <si>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</si>
  <si>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</si>
  <si>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</si>
  <si>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</si>
  <si>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</si>
  <si>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</si>
  <si>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</si>
  <si>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</si>
  <si>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</si>
  <si>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</si>
  <si>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</si>
  <si>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</si>
  <si>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</si>
  <si>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</si>
  <si>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</si>
  <si>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</si>
  <si>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</si>
  <si>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</si>
  <si>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</si>
  <si>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</si>
  <si>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</si>
  <si>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</si>
  <si>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</si>
  <si>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</si>
  <si>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</si>
  <si>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</si>
  <si>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</si>
  <si>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</si>
  <si>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</si>
  <si>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</si>
  <si>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</si>
  <si>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</si>
  <si>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</si>
  <si>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</si>
  <si>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</si>
  <si>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</si>
  <si>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</si>
  <si>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</si>
  <si>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</si>
  <si>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</si>
  <si>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</si>
  <si>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</si>
  <si>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</si>
  <si>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</si>
  <si>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</si>
  <si>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</si>
  <si>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</si>
  <si>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</si>
  <si>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</si>
  <si>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</si>
  <si>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</si>
  <si>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</si>
  <si>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</si>
  <si>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</si>
  <si>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</si>
  <si>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</si>
  <si>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</si>
  <si>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</si>
  <si>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</si>
  <si>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</si>
  <si>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</si>
  <si>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</si>
  <si>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</si>
  <si>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</si>
  <si>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</si>
  <si>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</si>
  <si>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</si>
  <si>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</si>
  <si>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</si>
  <si>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</si>
  <si>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</si>
  <si>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</si>
  <si>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</si>
  <si>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</si>
  <si>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</si>
  <si>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</si>
  <si>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</si>
  <si>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</si>
  <si>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</si>
  <si>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</si>
  <si>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</si>
  <si>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</si>
  <si>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</si>
  <si>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</si>
  <si>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</si>
  <si>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</si>
  <si>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</si>
  <si>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</si>
  <si>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</si>
  <si>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</si>
  <si>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</si>
  <si>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</si>
  <si>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</si>
  <si>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</si>
  <si>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</si>
  <si>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</si>
  <si>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</si>
  <si>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</si>
  <si>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</si>
  <si>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</si>
  <si>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</si>
  <si>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</si>
  <si>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</si>
  <si>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</si>
  <si>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</si>
  <si>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</si>
  <si>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</si>
  <si>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</si>
  <si>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</si>
  <si>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</si>
  <si>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</si>
  <si>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</si>
  <si>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</si>
  <si>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</si>
  <si>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</si>
  <si>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</si>
  <si>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</si>
  <si>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</si>
  <si>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</si>
  <si>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</si>
  <si>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</si>
  <si>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</si>
  <si>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</si>
  <si>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</si>
  <si>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</si>
  <si>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</si>
  <si>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</si>
  <si>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</si>
  <si>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</si>
  <si>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</si>
  <si>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</si>
  <si>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</si>
  <si>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</si>
  <si>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</si>
  <si>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</si>
  <si>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</si>
  <si>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</si>
  <si>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</si>
  <si>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</si>
  <si>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</si>
  <si>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</si>
  <si>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</si>
  <si>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</si>
  <si>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</si>
  <si>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</si>
  <si>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</si>
  <si>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</si>
  <si>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</si>
  <si>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</si>
  <si>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</si>
  <si>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</si>
  <si>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</si>
  <si>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</si>
  <si>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</si>
  <si>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</si>
  <si>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</si>
  <si>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</si>
  <si>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</si>
  <si>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</si>
  <si>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</si>
  <si>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</si>
  <si>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</si>
  <si>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</si>
  <si>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</si>
  <si>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</si>
  <si>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</si>
  <si>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</si>
  <si>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</si>
  <si>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</si>
  <si>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</si>
  <si>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</si>
  <si>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</si>
  <si>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</si>
  <si>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</si>
  <si>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</si>
  <si>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</si>
  <si>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</si>
  <si>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</si>
  <si>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</si>
  <si>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</si>
  <si>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</si>
  <si>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</si>
  <si>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</si>
  <si>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</si>
  <si>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</si>
  <si>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</si>
  <si>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</si>
  <si>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</si>
  <si>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</si>
  <si>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</si>
  <si>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</si>
  <si>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</si>
  <si>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</si>
  <si>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</si>
  <si>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</si>
  <si>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</si>
  <si>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</si>
  <si>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</si>
  <si>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</si>
  <si>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</si>
  <si>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</si>
  <si>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</si>
  <si>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</si>
  <si>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</si>
  <si>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</si>
  <si>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</si>
  <si>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</si>
  <si>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</si>
  <si>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</si>
  <si>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</si>
  <si>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</si>
  <si>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</si>
  <si>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</si>
  <si>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</si>
  <si>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</si>
  <si>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</si>
  <si>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</si>
  <si>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</si>
  <si>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</si>
  <si>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</si>
  <si>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</si>
  <si>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</si>
  <si>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</si>
  <si>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</si>
  <si>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</si>
  <si>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</si>
  <si>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</si>
  <si>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</si>
  <si>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</si>
  <si>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</si>
  <si>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</si>
  <si>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</si>
  <si>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</si>
  <si>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</si>
  <si>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</si>
  <si>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</si>
  <si>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</si>
  <si>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</si>
  <si>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</si>
  <si>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</si>
  <si>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</si>
  <si>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</si>
  <si>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</si>
  <si>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</si>
  <si>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</si>
  <si>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</si>
  <si>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</si>
  <si>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</si>
  <si>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</si>
  <si>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</si>
  <si>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</si>
  <si>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</si>
  <si>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</si>
  <si>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</si>
  <si>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</si>
  <si>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</si>
  <si>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</si>
  <si>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</si>
  <si>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</si>
  <si>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</si>
  <si>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</si>
  <si>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</si>
  <si>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</si>
  <si>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</si>
  <si>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</si>
  <si>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</si>
  <si>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</si>
  <si>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</si>
  <si>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</si>
  <si>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</si>
  <si>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</si>
  <si>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</si>
  <si>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</si>
  <si>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</si>
  <si>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</si>
  <si>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</si>
  <si>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</si>
  <si>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</si>
  <si>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</si>
  <si>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</si>
  <si>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</si>
  <si>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</si>
  <si>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</si>
  <si>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</si>
  <si>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</si>
  <si>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</si>
  <si>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</si>
  <si>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</si>
  <si>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</si>
  <si>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</si>
  <si>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</si>
  <si>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</si>
  <si>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</si>
  <si>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</si>
  <si>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</si>
  <si>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</si>
  <si>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</si>
  <si>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</si>
  <si>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</si>
  <si>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</si>
  <si>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</si>
  <si>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</si>
  <si>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</si>
  <si>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</si>
  <si>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</si>
  <si>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</si>
  <si>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</si>
  <si>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</si>
  <si>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</si>
  <si>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</si>
  <si>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</si>
  <si>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</si>
  <si>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</si>
  <si>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</si>
  <si>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</si>
  <si>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</si>
  <si>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</si>
  <si>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</si>
  <si>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</si>
  <si>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</si>
  <si>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</si>
  <si>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</si>
  <si>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</si>
  <si>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</si>
  <si>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</si>
  <si>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</si>
  <si>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</si>
  <si>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</si>
  <si>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</si>
  <si>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</si>
  <si>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</si>
  <si>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</si>
  <si>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</si>
  <si>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</si>
  <si>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</si>
  <si>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</si>
  <si>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</si>
  <si>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</si>
  <si>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</si>
  <si>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</si>
  <si>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</si>
  <si>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</si>
  <si>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</si>
  <si>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</si>
  <si>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</si>
  <si>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</si>
  <si>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</si>
  <si>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</si>
  <si>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</si>
  <si>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</si>
  <si>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</si>
  <si>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</si>
  <si>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</si>
  <si>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</si>
  <si>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</si>
  <si>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</si>
  <si>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</si>
  <si>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</si>
  <si>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</si>
  <si>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</si>
  <si>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</si>
  <si>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</si>
  <si>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</si>
  <si>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</si>
  <si>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</si>
  <si>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</si>
  <si>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</si>
  <si>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</si>
  <si>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</si>
  <si>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</si>
  <si>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</si>
  <si>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</si>
  <si>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</si>
  <si>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</si>
  <si>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</si>
  <si>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</si>
  <si>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</si>
  <si>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</si>
  <si>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</si>
  <si>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</si>
  <si>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</si>
  <si>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</si>
  <si>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</si>
  <si>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</si>
  <si>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</si>
  <si>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</si>
  <si>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</si>
  <si>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</si>
  <si>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</si>
  <si>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</si>
  <si>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</si>
  <si>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</si>
  <si>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</si>
  <si>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</si>
  <si>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</si>
  <si>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</si>
  <si>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</si>
  <si>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</si>
  <si>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</si>
  <si>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</si>
  <si>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</si>
  <si>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</si>
  <si>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</si>
  <si>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</si>
  <si>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</si>
  <si>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</si>
  <si>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</si>
  <si>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</si>
  <si>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</si>
  <si>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</si>
  <si>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</si>
  <si>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</si>
  <si>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</si>
  <si>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</si>
  <si>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</si>
  <si>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</si>
  <si>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</si>
  <si>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</si>
  <si>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</si>
  <si>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</si>
  <si>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</si>
  <si>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</si>
  <si>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</si>
  <si>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</si>
  <si>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</si>
  <si>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</si>
  <si>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</si>
  <si>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</si>
  <si>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</si>
  <si>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</si>
  <si>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</si>
  <si>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</si>
  <si>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</si>
  <si>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</si>
  <si>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</si>
  <si>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</si>
  <si>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</si>
  <si>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</si>
  <si>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</si>
  <si>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</si>
  <si>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</si>
  <si>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</si>
  <si>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</si>
  <si>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</si>
  <si>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</si>
  <si>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</si>
  <si>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</si>
  <si>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</si>
  <si>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</si>
  <si>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</si>
  <si>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</si>
  <si>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</si>
  <si>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</si>
  <si>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</si>
  <si>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</si>
  <si>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</si>
  <si>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</si>
  <si>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</si>
  <si>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</si>
  <si>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</si>
  <si>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</si>
  <si>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</si>
  <si>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</si>
  <si>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</si>
  <si>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</si>
  <si>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</si>
  <si>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</si>
  <si>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</si>
  <si>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</si>
  <si>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</si>
  <si>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</si>
  <si>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</si>
  <si>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</si>
  <si>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</si>
  <si>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</si>
  <si>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</si>
  <si>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</si>
  <si>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</si>
  <si>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</si>
  <si>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</si>
  <si>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</si>
  <si>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</si>
  <si>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</si>
  <si>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</si>
  <si>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</si>
  <si>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</si>
  <si>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</si>
  <si>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</si>
  <si>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</si>
  <si>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</si>
  <si>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</si>
  <si>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</si>
  <si>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</si>
  <si>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</si>
  <si>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</si>
  <si>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</si>
  <si>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</si>
  <si>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</si>
  <si>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</si>
  <si>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</si>
  <si>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</si>
  <si>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</si>
  <si>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</si>
  <si>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</si>
  <si>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</si>
  <si>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</si>
  <si>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</si>
  <si>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</si>
  <si>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</si>
  <si>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</si>
  <si>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</si>
  <si>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</si>
  <si>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</si>
  <si>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</si>
  <si>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</si>
  <si>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</si>
  <si>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</si>
  <si>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</si>
  <si>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</si>
  <si>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</si>
  <si>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</si>
  <si>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</si>
  <si>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</si>
  <si>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</si>
  <si>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</si>
  <si>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</si>
  <si>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</si>
  <si>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</si>
  <si>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</si>
  <si>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</si>
  <si>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</si>
  <si>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</si>
  <si>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</si>
  <si>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</si>
  <si>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</si>
  <si>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</si>
  <si>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</si>
  <si>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</si>
  <si>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</si>
  <si>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</si>
  <si>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</si>
  <si>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</si>
  <si>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</si>
  <si>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</si>
  <si>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</si>
  <si>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</si>
  <si>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</si>
  <si>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</si>
  <si>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</si>
  <si>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</si>
  <si>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</si>
  <si>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</si>
  <si>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</si>
  <si>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</si>
  <si>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</si>
  <si>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</si>
  <si>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</si>
  <si>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</si>
  <si>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</si>
  <si>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</si>
  <si>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</si>
  <si>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</si>
  <si>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</si>
  <si>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</si>
  <si>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</si>
  <si>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</si>
  <si>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</si>
  <si>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</si>
  <si>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</si>
  <si>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</si>
  <si>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</si>
  <si>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</si>
  <si>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</si>
  <si>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</si>
  <si>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</si>
  <si>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</si>
  <si>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</si>
  <si>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</si>
  <si>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</si>
  <si>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</si>
  <si>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</si>
  <si>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</si>
  <si>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</si>
  <si>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</si>
  <si>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</si>
  <si>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</si>
  <si>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</si>
  <si>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</si>
  <si>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</si>
  <si>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</si>
  <si>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</si>
  <si>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</si>
  <si>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</si>
  <si>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</si>
  <si>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</si>
  <si>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</si>
  <si>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</si>
  <si>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</si>
  <si>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</si>
  <si>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</si>
  <si>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</si>
  <si>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</si>
  <si>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</si>
  <si>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</si>
  <si>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</si>
  <si>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</si>
  <si>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</si>
  <si>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</si>
  <si>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</si>
  <si>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</si>
  <si>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</si>
  <si>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</si>
  <si>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</si>
  <si>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</si>
  <si>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</si>
  <si>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</si>
  <si>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</si>
  <si>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</si>
  <si>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</si>
  <si>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</si>
  <si>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</si>
  <si>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</si>
  <si>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</si>
  <si>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</si>
  <si>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</si>
  <si>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</si>
  <si>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</si>
  <si>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</si>
  <si>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</si>
  <si>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</si>
  <si>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</si>
  <si>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</si>
  <si>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</si>
  <si>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</si>
  <si>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</si>
  <si>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</si>
  <si>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</si>
  <si>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</si>
  <si>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</si>
  <si>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</si>
  <si>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</si>
  <si>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</si>
  <si>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</si>
  <si>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</si>
  <si>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</si>
  <si>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</si>
  <si>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</si>
  <si>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</si>
  <si>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</si>
  <si>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</si>
  <si>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</si>
  <si>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</si>
  <si>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</si>
  <si>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</si>
  <si>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</si>
  <si>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</si>
  <si>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</si>
  <si>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</si>
  <si>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</si>
  <si>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</si>
  <si>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</si>
  <si>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</si>
  <si>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</si>
  <si>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</si>
  <si>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</si>
  <si>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</si>
  <si>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</si>
  <si>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</si>
  <si>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</si>
  <si>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</si>
  <si>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</si>
  <si>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</si>
  <si>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</si>
  <si>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</si>
  <si>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</si>
  <si>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</si>
  <si>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</si>
  <si>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</si>
  <si>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</si>
  <si>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</si>
  <si>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</si>
  <si>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</si>
  <si>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</si>
  <si>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</si>
  <si>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</si>
  <si>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</si>
  <si>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</si>
  <si>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</si>
  <si>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</si>
  <si>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</si>
  <si>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</si>
  <si>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</si>
  <si>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</si>
  <si>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</si>
  <si>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</si>
  <si>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</si>
  <si>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</si>
  <si>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</si>
  <si>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</si>
  <si>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</si>
  <si>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</si>
  <si>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</si>
  <si>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</si>
  <si>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</si>
  <si>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</si>
  <si>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</si>
  <si>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</si>
  <si>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</si>
  <si>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</si>
  <si>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</si>
  <si>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</si>
  <si>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</si>
  <si>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</si>
  <si>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</si>
  <si>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</si>
  <si>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</si>
  <si>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</si>
  <si>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</si>
  <si>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</si>
  <si>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</si>
  <si>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</si>
  <si>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</si>
  <si>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</si>
  <si>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</si>
  <si>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</si>
  <si>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</si>
  <si>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</si>
  <si>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</si>
  <si>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</si>
  <si>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</si>
  <si>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</si>
  <si>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</si>
  <si>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</si>
  <si>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</si>
  <si>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</si>
  <si>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</si>
  <si>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</si>
  <si>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</si>
  <si>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</si>
  <si>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</si>
  <si>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</si>
  <si>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</si>
  <si>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</si>
  <si>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</si>
  <si>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</si>
  <si>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</si>
  <si>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</si>
  <si>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</si>
  <si>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</si>
  <si>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</si>
  <si>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</si>
  <si>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</si>
  <si>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</si>
  <si>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</si>
  <si>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</si>
  <si>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</si>
  <si>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</si>
  <si>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</si>
  <si>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</si>
  <si>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</si>
  <si>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</si>
  <si>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</si>
  <si>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</si>
  <si>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</si>
  <si>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</si>
  <si>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</si>
  <si>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</si>
  <si>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</si>
  <si>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</si>
  <si>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</si>
  <si>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</si>
  <si>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</si>
  <si>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</si>
  <si>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</si>
  <si>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</si>
  <si>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</si>
  <si>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</si>
  <si>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</si>
  <si>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</si>
  <si>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</si>
  <si>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</si>
  <si>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</si>
  <si>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</si>
  <si>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</si>
  <si>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</si>
  <si>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</si>
  <si>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</si>
  <si>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</si>
  <si>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</si>
  <si>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</si>
  <si>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</si>
  <si>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</si>
  <si>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</si>
  <si>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</si>
  <si>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</si>
  <si>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</si>
  <si>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</si>
  <si>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</si>
  <si>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</si>
  <si>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</si>
  <si>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</si>
  <si>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</si>
  <si>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</si>
  <si>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</si>
  <si>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</si>
  <si>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</si>
  <si>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</si>
  <si>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</si>
  <si>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</si>
  <si>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</si>
  <si>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</si>
  <si>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</si>
  <si>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</si>
  <si>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</si>
  <si>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</si>
  <si>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</si>
  <si>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</si>
  <si>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</si>
  <si>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</si>
  <si>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</si>
  <si>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</si>
  <si>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</si>
  <si>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</si>
  <si>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</si>
  <si>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</si>
  <si>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</si>
  <si>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</si>
  <si>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</si>
  <si>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</si>
  <si>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</si>
  <si>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</si>
  <si>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</si>
  <si>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</si>
  <si>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</si>
  <si>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</si>
  <si>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</si>
  <si>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</si>
  <si>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</si>
  <si>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</si>
  <si>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</si>
  <si>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</si>
  <si>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</si>
  <si>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</si>
  <si>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</si>
  <si>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</si>
  <si>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</si>
  <si>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</si>
  <si>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</si>
  <si>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</si>
  <si>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</si>
  <si>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</si>
  <si>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</si>
  <si>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</si>
  <si>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</si>
  <si>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</si>
  <si>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</si>
  <si>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</si>
  <si>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</si>
  <si>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</si>
  <si>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</si>
  <si>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</si>
  <si>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</si>
  <si>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</si>
  <si>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</si>
  <si>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</si>
  <si>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</si>
  <si>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</si>
  <si>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</si>
  <si>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</si>
  <si>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</si>
  <si>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</si>
  <si>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</si>
  <si>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</si>
  <si>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</si>
  <si>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</si>
  <si>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</si>
  <si>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</si>
  <si>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</si>
  <si>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</si>
  <si>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</si>
  <si>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</si>
  <si>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</si>
  <si>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</si>
  <si>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</si>
  <si>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</si>
  <si>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</si>
  <si>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</si>
  <si>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</si>
  <si>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</si>
  <si>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</si>
  <si>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</si>
  <si>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</si>
  <si>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</si>
  <si>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</si>
  <si>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</si>
  <si>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</si>
  <si>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</si>
  <si>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</si>
  <si>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</si>
  <si>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</si>
  <si>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</si>
  <si>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</si>
  <si>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</si>
  <si>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</si>
  <si>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</si>
  <si>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</si>
  <si>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</si>
  <si>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</si>
  <si>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</si>
  <si>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</si>
  <si>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</si>
  <si>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</si>
  <si>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</si>
  <si>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</si>
  <si>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</si>
  <si>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</si>
  <si>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</si>
  <si>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</si>
  <si>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</si>
  <si>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</si>
  <si>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</si>
  <si>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</si>
  <si>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</si>
  <si>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</si>
  <si>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</si>
  <si>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</si>
  <si>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</si>
  <si>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</si>
  <si>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</si>
  <si>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</si>
  <si>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</si>
  <si>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</si>
  <si>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</si>
  <si>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</si>
  <si>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</si>
  <si>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</si>
  <si>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</si>
  <si>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</si>
  <si>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</si>
  <si>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</si>
  <si>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</si>
  <si>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</si>
  <si>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</si>
  <si>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</si>
  <si>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</si>
  <si>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</si>
  <si>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</si>
  <si>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</si>
  <si>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</si>
  <si>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</si>
  <si>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</si>
  <si>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</si>
  <si>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</si>
  <si>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</si>
  <si>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</si>
  <si>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</si>
  <si>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</si>
  <si>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</si>
  <si>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</si>
  <si>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</si>
  <si>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</si>
  <si>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</si>
  <si>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</si>
  <si>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</si>
  <si>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</si>
  <si>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</si>
  <si>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</si>
  <si>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</si>
  <si>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</si>
  <si>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</si>
  <si>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</si>
  <si>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</si>
  <si>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</si>
  <si>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</si>
  <si>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</si>
  <si>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</si>
  <si>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</si>
  <si>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</si>
  <si>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</si>
  <si>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</si>
  <si>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</si>
  <si>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</si>
  <si>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</si>
  <si>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</si>
  <si>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</si>
  <si>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</si>
  <si>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</si>
  <si>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</si>
  <si>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</si>
  <si>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</si>
  <si>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</si>
  <si>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</si>
  <si>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</si>
  <si>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</si>
  <si>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</si>
  <si>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</si>
  <si>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</si>
  <si>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</si>
  <si>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</si>
  <si>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</si>
  <si>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</si>
  <si>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</si>
  <si>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</si>
  <si>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</si>
  <si>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</si>
  <si>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</si>
  <si>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</si>
  <si>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</si>
  <si>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</si>
  <si>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</si>
  <si>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</si>
  <si>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</si>
  <si>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</si>
  <si>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</si>
  <si>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</si>
  <si>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</si>
  <si>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</si>
  <si>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</si>
  <si>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</si>
  <si>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</si>
  <si>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</si>
  <si>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</si>
  <si>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</si>
  <si>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</si>
  <si>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</si>
  <si>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</si>
  <si>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</si>
  <si>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</si>
  <si>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</si>
  <si>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</si>
  <si>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</si>
  <si>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</si>
  <si>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</si>
  <si>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</si>
  <si>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</si>
  <si>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</si>
  <si>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</si>
  <si>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</si>
  <si>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</si>
  <si>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</si>
  <si>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</si>
  <si>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</si>
  <si>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</si>
  <si>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</si>
  <si>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</si>
  <si>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</si>
  <si>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</si>
  <si>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</si>
  <si>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</si>
  <si>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</si>
  <si>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</si>
  <si>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</si>
  <si>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</si>
  <si>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</si>
  <si>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</si>
  <si>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</si>
  <si>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</si>
  <si>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</si>
  <si>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</si>
  <si>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</si>
  <si>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</si>
  <si>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</si>
  <si>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</si>
  <si>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</si>
  <si>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</si>
  <si>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</si>
  <si>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</si>
  <si>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</si>
  <si>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</si>
  <si>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</si>
  <si>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</si>
  <si>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</si>
  <si>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</si>
  <si>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</si>
  <si>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</si>
  <si>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</si>
  <si>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</si>
  <si>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</si>
  <si>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</si>
  <si>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</si>
  <si>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</si>
  <si>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</si>
  <si>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</si>
  <si>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</si>
  <si>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</si>
  <si>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</si>
  <si>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</si>
  <si>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</si>
  <si>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</si>
  <si>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</si>
  <si>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</si>
  <si>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</si>
  <si>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</si>
  <si>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</si>
  <si>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</si>
  <si>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</si>
  <si>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</si>
  <si>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</si>
  <si>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</si>
  <si>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</si>
  <si>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</si>
  <si>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</si>
  <si>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</si>
  <si>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</si>
  <si>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</si>
  <si>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</si>
  <si>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</si>
  <si>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</si>
  <si>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</si>
  <si>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</si>
  <si>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</si>
  <si>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</si>
  <si>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</si>
  <si>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</si>
  <si>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</si>
  <si>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</si>
  <si>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</si>
  <si>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</si>
  <si>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</si>
  <si>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</si>
  <si>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</si>
  <si>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</si>
  <si>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</si>
  <si>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</si>
  <si>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</si>
  <si>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</si>
  <si>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</si>
  <si>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</si>
  <si>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</si>
  <si>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</si>
  <si>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</si>
  <si>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</si>
  <si>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</si>
  <si>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</si>
  <si>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</si>
  <si>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</si>
  <si>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</si>
  <si>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</si>
  <si>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</si>
  <si>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</si>
  <si>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</si>
  <si>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</si>
  <si>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</si>
  <si>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</si>
  <si>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</si>
  <si>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</si>
  <si>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</si>
  <si>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</si>
  <si>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</si>
  <si>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</si>
  <si>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</si>
  <si>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</si>
  <si>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</si>
  <si>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</si>
  <si>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</si>
  <si>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</si>
  <si>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</si>
  <si>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</si>
  <si>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</si>
  <si>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</si>
  <si>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</si>
  <si>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</si>
  <si>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</si>
  <si>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</si>
  <si>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</si>
  <si>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</si>
  <si>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</si>
  <si>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</si>
  <si>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</si>
  <si>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</si>
  <si>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</si>
  <si>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</si>
  <si>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</si>
  <si>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</si>
  <si>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</si>
  <si>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</si>
  <si>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</si>
  <si>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</si>
  <si>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</si>
  <si>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</si>
  <si>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</si>
  <si>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</si>
  <si>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</si>
  <si>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</si>
  <si>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</si>
  <si>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</si>
  <si>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</si>
  <si>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</si>
  <si>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</si>
  <si>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</si>
  <si>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</si>
  <si>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</si>
  <si>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</si>
  <si>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</si>
  <si>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</si>
  <si>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</si>
  <si>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</si>
  <si>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</si>
  <si>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</si>
  <si>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</si>
  <si>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</si>
  <si>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</si>
  <si>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</si>
  <si>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</si>
  <si>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</si>
  <si>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</si>
  <si>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</si>
  <si>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</si>
  <si>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</si>
  <si>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</si>
  <si>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</si>
  <si>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</si>
  <si>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</si>
  <si>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</si>
  <si>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</si>
  <si>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</si>
  <si>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</si>
  <si>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</si>
  <si>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</si>
  <si>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</si>
  <si>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</si>
  <si>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</si>
  <si>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</si>
  <si>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</si>
  <si>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</si>
  <si>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</si>
  <si>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</si>
  <si>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</si>
  <si>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</si>
  <si>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</si>
  <si>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</si>
  <si>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</si>
  <si>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</si>
  <si>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</si>
  <si>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</si>
  <si>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</si>
  <si>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</si>
  <si>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</si>
  <si>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</si>
  <si>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</si>
  <si>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</si>
  <si>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</si>
  <si>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</si>
  <si>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</si>
  <si>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</si>
  <si>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</si>
  <si>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</si>
  <si>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</si>
  <si>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</si>
  <si>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</si>
  <si>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</si>
  <si>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</si>
  <si>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</si>
  <si>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</si>
  <si>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</si>
  <si>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</si>
  <si>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</si>
  <si>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</si>
  <si>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</si>
  <si>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</si>
  <si>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</si>
  <si>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</si>
  <si>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</si>
  <si>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</si>
  <si>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</si>
  <si>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</si>
  <si>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</si>
  <si>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</si>
  <si>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</si>
  <si>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</si>
  <si>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</si>
  <si>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</si>
  <si>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</si>
  <si>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</si>
  <si>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</si>
  <si>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</si>
  <si>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</si>
  <si>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</si>
  <si>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</si>
  <si>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</si>
  <si>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</si>
  <si>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</si>
  <si>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</si>
  <si>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</si>
  <si>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</si>
  <si>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</si>
  <si>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</si>
  <si>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</si>
  <si>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</si>
  <si>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</si>
  <si>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</si>
  <si>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</si>
  <si>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</si>
  <si>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</si>
  <si>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</si>
  <si>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</si>
  <si>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</si>
  <si>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</si>
  <si>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</si>
  <si>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</si>
  <si>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</si>
  <si>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</si>
  <si>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</si>
  <si>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</si>
  <si>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</si>
  <si>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</si>
  <si>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</si>
  <si>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</si>
  <si>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</si>
  <si>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</si>
  <si>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</si>
  <si>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</si>
  <si>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</si>
  <si>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</si>
  <si>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</si>
  <si>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</si>
  <si>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</si>
  <si>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</si>
  <si>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</si>
  <si>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</si>
  <si>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</si>
  <si>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</si>
  <si>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</si>
  <si>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</si>
  <si>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</si>
  <si>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</si>
  <si>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</si>
  <si>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</si>
  <si>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</si>
  <si>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</si>
  <si>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</si>
  <si>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</si>
  <si>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</si>
  <si>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</si>
  <si>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</si>
  <si>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</si>
  <si>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</si>
  <si>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</si>
  <si>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</si>
  <si>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</si>
  <si>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</si>
  <si>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</si>
  <si>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</si>
  <si>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</si>
  <si>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</si>
  <si>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</si>
  <si>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</si>
  <si>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</si>
  <si>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</si>
  <si>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</si>
  <si>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</si>
  <si>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</si>
  <si>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</si>
  <si>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</si>
  <si>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</si>
  <si>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</si>
  <si>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</si>
  <si>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</si>
  <si>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</si>
  <si>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</si>
  <si>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</si>
  <si>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</si>
  <si>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</si>
  <si>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</si>
  <si>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</si>
  <si>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</si>
  <si>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</si>
  <si>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</si>
  <si>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</si>
  <si>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</si>
  <si>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</si>
  <si>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</si>
  <si>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</si>
  <si>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</si>
  <si>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</si>
  <si>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</si>
  <si>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</si>
  <si>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</si>
  <si>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</si>
  <si>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</si>
  <si>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</si>
  <si>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</si>
  <si>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</si>
  <si>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</si>
  <si>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</si>
  <si>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</si>
  <si>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</si>
  <si>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</si>
  <si>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</si>
  <si>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</si>
  <si>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</si>
  <si>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</si>
  <si>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</si>
  <si>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</si>
  <si>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</si>
  <si>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</si>
  <si>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</si>
  <si>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</si>
  <si>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</si>
  <si>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</si>
  <si>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</si>
  <si>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</si>
  <si>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</si>
  <si>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</si>
  <si>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</si>
  <si>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</si>
  <si>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</si>
  <si>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</si>
  <si>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</si>
  <si>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</si>
  <si>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</si>
  <si>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</si>
  <si>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</si>
  <si>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</si>
  <si>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</si>
  <si>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</si>
  <si>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</si>
  <si>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</si>
  <si>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</si>
  <si>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</si>
  <si>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</si>
  <si>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</si>
  <si>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</si>
  <si>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</si>
  <si>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</si>
  <si>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</si>
  <si>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</si>
  <si>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</si>
  <si>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</si>
  <si>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</si>
  <si>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</si>
  <si>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</si>
  <si>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</si>
  <si>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</si>
  <si>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</si>
  <si>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</si>
  <si>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</si>
  <si>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</si>
  <si>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</si>
  <si>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</si>
  <si>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</si>
  <si>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</si>
  <si>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</si>
  <si>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</si>
  <si>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</si>
  <si>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</si>
  <si>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</si>
  <si>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</si>
  <si>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</si>
  <si>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</si>
  <si>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</si>
  <si>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</si>
  <si>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</si>
  <si>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</si>
  <si>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</si>
  <si>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</si>
  <si>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</si>
  <si>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</si>
  <si>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</si>
  <si>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</si>
  <si>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</si>
  <si>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</si>
  <si>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</si>
  <si>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</si>
  <si>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</si>
  <si>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</si>
  <si>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</si>
  <si>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</si>
  <si>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</si>
  <si>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</si>
  <si>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</si>
  <si>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</si>
  <si>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</si>
  <si>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</si>
  <si>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</si>
  <si>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</si>
  <si>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</si>
  <si>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</si>
  <si>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</si>
  <si>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</si>
  <si>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</si>
  <si>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</si>
  <si>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</si>
  <si>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</si>
  <si>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</si>
  <si>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</si>
  <si>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</si>
  <si>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</si>
  <si>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</si>
  <si>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</si>
  <si>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</si>
  <si>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</si>
  <si>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</si>
  <si>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</si>
  <si>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</si>
  <si>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</si>
  <si>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</si>
  <si>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</si>
  <si>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</si>
  <si>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</si>
  <si>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</si>
  <si>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</si>
  <si>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</si>
  <si>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</si>
  <si>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</si>
  <si>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</si>
  <si>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</si>
  <si>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</si>
  <si>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</si>
  <si>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</si>
  <si>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</si>
  <si>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</si>
  <si>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</si>
  <si>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</si>
  <si>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</si>
  <si>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</si>
  <si>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</si>
  <si>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</si>
  <si>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</si>
  <si>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</si>
  <si>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</si>
  <si>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</si>
  <si>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</si>
  <si>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</si>
  <si>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</si>
  <si>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</si>
  <si>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</si>
  <si>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</si>
  <si>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</si>
  <si>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</si>
  <si>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</si>
  <si>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</si>
  <si>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</si>
  <si>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</si>
  <si>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</si>
  <si>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</si>
  <si>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</si>
  <si>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</si>
  <si>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</si>
  <si>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</si>
  <si>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</si>
  <si>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</si>
  <si>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</si>
  <si>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</si>
  <si>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</si>
  <si>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</si>
  <si>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</si>
  <si>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</si>
  <si>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</si>
  <si>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</si>
  <si>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</si>
  <si>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</si>
  <si>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</si>
  <si>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</si>
  <si>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</si>
  <si>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</si>
  <si>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</si>
  <si>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</si>
  <si>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</si>
  <si>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</si>
  <si>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</si>
  <si>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</si>
  <si>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</si>
  <si>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</si>
  <si>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</si>
  <si>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</si>
  <si>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</si>
  <si>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</si>
  <si>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</si>
  <si>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</si>
  <si>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</si>
  <si>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</si>
  <si>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</si>
  <si>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</si>
  <si>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</si>
  <si>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</si>
  <si>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</si>
  <si>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</si>
  <si>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</si>
  <si>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</si>
  <si>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</si>
  <si>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</si>
  <si>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</si>
  <si>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</si>
  <si>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</si>
  <si>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</si>
  <si>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</si>
  <si>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</si>
  <si>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</si>
  <si>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</si>
  <si>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</si>
  <si>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</si>
  <si>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</si>
  <si>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</si>
  <si>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</si>
  <si>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</si>
  <si>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</si>
  <si>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</si>
  <si>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</si>
  <si>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</si>
  <si>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</si>
  <si>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</si>
  <si>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</si>
  <si>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</si>
  <si>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</si>
  <si>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</si>
  <si>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</si>
  <si>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</si>
  <si>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</si>
  <si>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</si>
  <si>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</si>
  <si>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</si>
  <si>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</si>
  <si>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</si>
  <si>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</si>
  <si>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</si>
  <si>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</si>
  <si>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</si>
  <si>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</si>
  <si>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</si>
  <si>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</si>
  <si>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</si>
  <si>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</si>
  <si>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</si>
  <si>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</si>
  <si>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</si>
  <si>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</si>
  <si>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</si>
  <si>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</si>
  <si>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</si>
  <si>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</si>
  <si>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</si>
  <si>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</si>
  <si>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</si>
  <si>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</si>
  <si>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</si>
  <si>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</si>
  <si>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</si>
  <si>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</si>
  <si>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</si>
  <si>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</si>
  <si>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</si>
  <si>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</si>
  <si>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</si>
  <si>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</si>
  <si>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</si>
  <si>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</si>
  <si>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</si>
  <si>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</si>
  <si>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</si>
  <si>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</si>
  <si>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</si>
  <si>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</si>
  <si>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</si>
  <si>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</si>
  <si>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</si>
  <si>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</si>
  <si>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</si>
  <si>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</si>
  <si>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</si>
  <si>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</si>
  <si>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</si>
  <si>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</si>
  <si>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</si>
  <si>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</si>
  <si>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</si>
  <si>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</si>
  <si>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</si>
  <si>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</si>
  <si>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</si>
  <si>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</si>
  <si>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</si>
  <si>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</si>
  <si>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</si>
  <si>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</si>
  <si>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</si>
  <si>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</si>
  <si>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</si>
  <si>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</si>
  <si>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</si>
  <si>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</si>
  <si>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</si>
  <si>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</si>
  <si>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</si>
  <si>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</si>
  <si>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</si>
  <si>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</si>
  <si>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</si>
  <si>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</si>
  <si>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</si>
  <si>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</si>
  <si>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</si>
  <si>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</si>
  <si>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</si>
  <si>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</si>
  <si>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</si>
  <si>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</si>
  <si>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</si>
  <si>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</si>
  <si>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</si>
  <si>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</si>
  <si>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</si>
  <si>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</si>
  <si>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</si>
  <si>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</si>
  <si>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</si>
  <si>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</si>
  <si>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</si>
  <si>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</si>
  <si>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</si>
  <si>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</si>
  <si>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</si>
  <si>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</si>
  <si>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</si>
  <si>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</si>
  <si>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</si>
  <si>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</si>
  <si>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</si>
  <si>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</si>
  <si>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</si>
  <si>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</si>
  <si>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</si>
  <si>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</si>
  <si>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</si>
  <si>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</si>
  <si>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</si>
  <si>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</si>
  <si>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</si>
  <si>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</si>
  <si>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</si>
  <si>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</si>
  <si>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</si>
  <si>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</si>
  <si>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</si>
  <si>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</si>
  <si>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</si>
  <si>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</si>
  <si>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</si>
  <si>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</si>
  <si>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</si>
  <si>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</si>
  <si>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</si>
  <si>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</si>
  <si>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</si>
  <si>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</si>
  <si>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</si>
  <si>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</si>
  <si>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</si>
  <si>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</si>
  <si>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</si>
  <si>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</si>
  <si>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</si>
  <si>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</si>
  <si>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</si>
  <si>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</si>
  <si>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</si>
  <si>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</si>
  <si>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</si>
  <si>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</si>
  <si>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</si>
  <si>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</si>
  <si>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</si>
  <si>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</si>
  <si>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</si>
  <si>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</si>
  <si>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</si>
  <si>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</si>
  <si>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</si>
  <si>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</si>
  <si>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</si>
  <si>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</si>
  <si>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</si>
  <si>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</si>
  <si>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</si>
  <si>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</si>
  <si>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</si>
  <si>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</si>
  <si>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</si>
  <si>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</si>
  <si>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</si>
  <si>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</si>
  <si>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</si>
  <si>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</si>
  <si>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</si>
  <si>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</si>
  <si>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</si>
  <si>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</si>
  <si>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</si>
  <si>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</si>
  <si>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</si>
  <si>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</si>
  <si>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</si>
  <si>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</si>
  <si>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</si>
  <si>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</si>
  <si>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</si>
  <si>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</si>
  <si>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</si>
  <si>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</si>
  <si>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</si>
  <si>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</si>
  <si>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</si>
  <si>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</si>
  <si>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</si>
  <si>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</si>
  <si>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</si>
  <si>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</si>
  <si>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</si>
  <si>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</si>
  <si>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</si>
  <si>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</si>
  <si>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</si>
  <si>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</si>
  <si>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</si>
  <si>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</si>
  <si>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</si>
  <si>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</si>
  <si>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</si>
  <si>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</si>
  <si>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</si>
  <si>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</si>
  <si>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</si>
  <si>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</si>
  <si>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</si>
  <si>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</si>
  <si>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</si>
  <si>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</si>
  <si>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</si>
  <si>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</si>
  <si>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</si>
  <si>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</si>
  <si>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</si>
  <si>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</si>
  <si>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</si>
  <si>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</si>
  <si>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</si>
  <si>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</si>
  <si>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</si>
  <si>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</si>
  <si>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</si>
  <si>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</si>
  <si>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</si>
  <si>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</si>
  <si>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</si>
  <si>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</si>
  <si>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</si>
  <si>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</si>
  <si>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</si>
  <si>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</si>
  <si>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</si>
  <si>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</si>
  <si>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</si>
  <si>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</si>
  <si>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</si>
  <si>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</si>
  <si>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</si>
  <si>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</si>
  <si>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</si>
  <si>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</si>
  <si>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</si>
  <si>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</si>
  <si>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</si>
  <si>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</si>
  <si>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</si>
  <si>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</si>
  <si>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</si>
  <si>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</si>
  <si>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</si>
  <si>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</si>
  <si>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</si>
  <si>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</si>
  <si>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</si>
  <si>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</si>
  <si>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</si>
  <si>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</si>
  <si>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</si>
  <si>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</si>
  <si>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</si>
  <si>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</si>
  <si>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</si>
  <si>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</si>
  <si>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</si>
  <si>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</si>
  <si>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</si>
  <si>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</si>
  <si>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</si>
  <si>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</si>
  <si>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</si>
  <si>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</si>
  <si>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</si>
  <si>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</si>
  <si>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</si>
  <si>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</si>
  <si>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</si>
  <si>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</si>
  <si>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</si>
  <si>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</si>
  <si>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</si>
  <si>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</si>
  <si>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</si>
  <si>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</si>
  <si>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</si>
  <si>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</si>
  <si>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</si>
  <si>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</si>
  <si>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</si>
  <si>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</si>
  <si>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</si>
  <si>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</si>
  <si>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</si>
  <si>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</si>
  <si>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</si>
  <si>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</si>
  <si>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</si>
  <si>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</si>
  <si>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</si>
  <si>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</si>
  <si>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</si>
  <si>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</si>
  <si>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</si>
  <si>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</si>
  <si>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</si>
  <si>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</si>
  <si>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</si>
  <si>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</si>
  <si>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</si>
  <si>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</si>
  <si>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</si>
  <si>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</si>
  <si>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</si>
  <si>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</si>
  <si>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</si>
  <si>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</si>
  <si>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</si>
  <si>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</si>
  <si>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</si>
  <si>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</si>
  <si>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</si>
  <si>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</si>
  <si>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</si>
  <si>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</si>
  <si>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</si>
  <si>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</si>
  <si>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</si>
  <si>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</si>
  <si>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</si>
  <si>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</si>
  <si>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</si>
  <si>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</si>
  <si>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</si>
  <si>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</si>
  <si>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</si>
  <si>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</si>
  <si>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</si>
  <si>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</si>
  <si>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</si>
  <si>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</si>
  <si>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</si>
  <si>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</si>
  <si>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</si>
  <si>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</si>
  <si>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</si>
  <si>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</si>
  <si>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</si>
  <si>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</si>
  <si>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</si>
  <si>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</si>
  <si>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</si>
  <si>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</si>
  <si>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</si>
  <si>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</si>
  <si>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</si>
  <si>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</si>
  <si>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</si>
  <si>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</si>
  <si>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</si>
  <si>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</si>
  <si>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</si>
  <si>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</si>
  <si>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</si>
  <si>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</si>
  <si>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</si>
  <si>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</si>
  <si>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</si>
  <si>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</si>
  <si>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</si>
  <si>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</si>
  <si>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</si>
  <si>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</si>
  <si>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</si>
  <si>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</si>
  <si>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</si>
  <si>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</si>
  <si>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</si>
  <si>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</si>
  <si>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</si>
  <si>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</si>
  <si>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</si>
  <si>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</si>
  <si>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</si>
  <si>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</si>
  <si>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</si>
  <si>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</si>
  <si>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</si>
  <si>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</si>
  <si>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</si>
  <si>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</si>
  <si>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</si>
  <si>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</si>
  <si>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</si>
  <si>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</si>
  <si>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</si>
  <si>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</si>
  <si>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</si>
  <si>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</si>
  <si>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</si>
  <si>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</si>
  <si>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</si>
  <si>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</si>
  <si>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</si>
  <si>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</si>
  <si>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</si>
  <si>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</si>
  <si>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</si>
  <si>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</si>
  <si>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</si>
  <si>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</si>
  <si>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</si>
  <si>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</si>
  <si>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</si>
  <si>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</si>
  <si>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</si>
  <si>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</si>
  <si>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</si>
  <si>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</si>
  <si>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</si>
  <si>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</si>
  <si>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</si>
  <si>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</si>
  <si>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</si>
  <si>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</si>
  <si>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</si>
  <si>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</si>
  <si>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</si>
  <si>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</si>
  <si>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</si>
  <si>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</si>
  <si>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</si>
  <si>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</si>
  <si>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</si>
  <si>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</si>
  <si>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</si>
  <si>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</si>
  <si>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</si>
  <si>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</si>
  <si>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</si>
  <si>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</si>
  <si>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</si>
  <si>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</si>
  <si>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</si>
  <si>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</si>
  <si>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</si>
  <si>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</si>
  <si>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</si>
  <si>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</si>
  <si>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</si>
  <si>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</si>
  <si>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</si>
  <si>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</si>
  <si>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</si>
  <si>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</si>
  <si>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</si>
  <si>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</si>
  <si>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</si>
  <si>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</si>
  <si>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</si>
  <si>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</si>
  <si>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</si>
  <si>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</si>
  <si>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</si>
  <si>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</si>
  <si>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</si>
  <si>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</si>
  <si>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</si>
  <si>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</si>
  <si>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</si>
  <si>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</si>
  <si>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</si>
  <si>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</si>
  <si>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</si>
  <si>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</si>
  <si>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</si>
  <si>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</si>
  <si>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</si>
  <si>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</si>
  <si>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</si>
  <si>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</si>
  <si>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</si>
  <si>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</si>
  <si>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</si>
  <si>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</si>
  <si>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</si>
  <si>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</si>
  <si>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</si>
  <si>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</si>
  <si>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</si>
  <si>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</si>
  <si>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</si>
  <si>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</si>
  <si>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</si>
  <si>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</si>
  <si>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</si>
  <si>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</si>
  <si>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</si>
  <si>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</si>
  <si>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</si>
  <si>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</si>
  <si>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</si>
  <si>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</si>
  <si>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</si>
  <si>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</si>
  <si>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</si>
  <si>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</si>
  <si>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</si>
  <si>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</si>
  <si>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</si>
  <si>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</si>
  <si>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</si>
  <si>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</si>
  <si>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</si>
  <si>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</si>
  <si>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</si>
  <si>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</si>
  <si>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</si>
  <si>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</si>
  <si>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</si>
  <si>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</si>
  <si>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</si>
  <si>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</si>
  <si>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</si>
  <si>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</si>
  <si>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</si>
  <si>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</si>
  <si>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</si>
  <si>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</si>
  <si>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</si>
  <si>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</si>
  <si>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</si>
  <si>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</si>
  <si>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</si>
  <si>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</si>
  <si>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</si>
  <si>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</si>
  <si>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</si>
  <si>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</si>
  <si>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</si>
  <si>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</si>
  <si>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</si>
  <si>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</si>
  <si>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</si>
  <si>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</si>
  <si>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</si>
  <si>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</si>
  <si>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</si>
  <si>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</si>
  <si>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</si>
  <si>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</si>
  <si>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</si>
  <si>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</si>
  <si>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</si>
  <si>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</si>
  <si>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</si>
  <si>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</si>
  <si>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</si>
  <si>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</si>
  <si>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</si>
  <si>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</si>
  <si>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</si>
  <si>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</si>
  <si>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</si>
  <si>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</si>
  <si>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</si>
  <si>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</si>
  <si>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</si>
  <si>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</si>
  <si>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</si>
  <si>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</si>
  <si>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</si>
  <si>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</si>
  <si>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</si>
  <si>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</si>
  <si>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</si>
  <si>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</si>
  <si>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</si>
  <si>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</si>
  <si>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</si>
  <si>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</si>
  <si>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</si>
  <si>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</si>
  <si>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</si>
  <si>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</si>
  <si>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</si>
  <si>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</si>
  <si>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</si>
  <si>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</si>
  <si>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</si>
  <si>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</si>
  <si>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</si>
  <si>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</si>
  <si>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</si>
  <si>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</si>
  <si>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</si>
  <si>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</si>
  <si>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</si>
  <si>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</si>
  <si>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</si>
  <si>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</si>
  <si>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</si>
  <si>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</si>
  <si>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</si>
  <si>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</si>
  <si>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</si>
  <si>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</si>
  <si>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</si>
  <si>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</si>
  <si>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</si>
  <si>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</si>
  <si>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</si>
  <si>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</si>
  <si>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</si>
  <si>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</si>
  <si>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</si>
  <si>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</si>
  <si>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</si>
  <si>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</si>
  <si>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</si>
  <si>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</si>
  <si>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</si>
  <si>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</si>
  <si>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</si>
  <si>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</si>
  <si>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</si>
  <si>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</si>
  <si>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</si>
  <si>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</si>
  <si>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</si>
  <si>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</si>
  <si>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</si>
  <si>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</si>
  <si>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</si>
  <si>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</si>
  <si>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</si>
  <si>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</si>
  <si>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</si>
  <si>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</si>
  <si>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</si>
  <si>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</si>
  <si>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</si>
  <si>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</si>
  <si>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</si>
  <si>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</si>
  <si>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</si>
  <si>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</si>
  <si>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</si>
  <si>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</si>
  <si>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</si>
  <si>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</si>
  <si>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</si>
  <si>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</si>
  <si>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</si>
  <si>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</si>
  <si>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</si>
  <si>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</si>
  <si>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</si>
  <si>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</si>
  <si>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</si>
  <si>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</si>
  <si>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</si>
  <si>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</si>
  <si>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</si>
  <si>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</si>
  <si>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</si>
  <si>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</si>
  <si>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</si>
  <si>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</si>
  <si>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</si>
  <si>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</si>
  <si>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</si>
  <si>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</si>
  <si>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</si>
  <si>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</si>
  <si>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</si>
  <si>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</si>
  <si>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</si>
  <si>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</si>
  <si>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</si>
  <si>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</si>
  <si>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</si>
  <si>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</si>
  <si>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</si>
  <si>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</si>
  <si>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</si>
  <si>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</si>
  <si>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</si>
  <si>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</si>
  <si>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</si>
  <si>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</si>
  <si>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</si>
  <si>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</si>
  <si>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</si>
  <si>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</si>
  <si>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</si>
  <si>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</si>
  <si>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</si>
  <si>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</si>
  <si>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</si>
  <si>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</si>
  <si>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</si>
  <si>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</si>
  <si>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</si>
  <si>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</si>
  <si>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</si>
  <si>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</si>
  <si>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</si>
  <si>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</si>
  <si>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</si>
  <si>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</si>
  <si>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</si>
  <si>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</si>
  <si>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</si>
  <si>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</si>
  <si>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</si>
  <si>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</si>
  <si>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</si>
  <si>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</si>
  <si>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</si>
  <si>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</si>
  <si>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</si>
  <si>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</si>
  <si>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</si>
  <si>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</si>
  <si>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</si>
  <si>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</si>
  <si>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</si>
  <si>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</si>
  <si>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</si>
  <si>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</si>
  <si>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</si>
  <si>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</si>
  <si>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</si>
  <si>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</si>
  <si>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</si>
  <si>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</si>
  <si>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</si>
  <si>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</si>
  <si>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</si>
  <si>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</si>
  <si>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</si>
  <si>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</si>
  <si>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</si>
  <si>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</si>
  <si>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</si>
  <si>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</si>
  <si>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</si>
  <si>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</si>
  <si>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</si>
  <si>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</si>
  <si>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</si>
  <si>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</si>
  <si>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</si>
  <si>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</si>
  <si>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</si>
  <si>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</si>
  <si>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</si>
  <si>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</si>
  <si>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</si>
  <si>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</si>
  <si>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</si>
  <si>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</si>
  <si>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</si>
  <si>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</si>
  <si>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</si>
  <si>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</si>
  <si>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</si>
  <si>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</si>
  <si>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</si>
  <si>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</si>
  <si>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</si>
  <si>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</si>
  <si>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</si>
  <si>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</si>
  <si>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</si>
  <si>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</si>
  <si>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</si>
  <si>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</si>
  <si>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</si>
  <si>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</si>
  <si>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</si>
  <si>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</si>
  <si>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</si>
  <si>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</si>
  <si>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</si>
  <si>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</si>
  <si>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</si>
  <si>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</si>
  <si>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</si>
  <si>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</si>
  <si>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</si>
  <si>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</si>
  <si>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</si>
  <si>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</si>
  <si>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</si>
  <si>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</si>
  <si>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</si>
  <si>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</si>
  <si>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</si>
  <si>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</si>
  <si>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</si>
  <si>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</si>
  <si>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</si>
  <si>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</si>
  <si>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</si>
  <si>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</si>
  <si>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</si>
  <si>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</si>
  <si>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</si>
  <si>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</si>
  <si>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</si>
  <si>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</si>
  <si>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</si>
  <si>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</si>
  <si>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</si>
  <si>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</si>
  <si>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</si>
  <si>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</si>
  <si>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</si>
  <si>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</si>
  <si>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</si>
  <si>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</si>
  <si>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</si>
  <si>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</si>
  <si>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</si>
  <si>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</si>
  <si>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</si>
  <si>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</si>
  <si>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</si>
  <si>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</si>
  <si>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</si>
  <si>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</si>
  <si>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</si>
  <si>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</si>
  <si>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</si>
  <si>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</si>
  <si>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</si>
  <si>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</si>
  <si>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</si>
  <si>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</si>
  <si>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</si>
  <si>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</si>
  <si>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</si>
  <si>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</si>
  <si>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</si>
  <si>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</si>
  <si>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</si>
  <si>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</si>
  <si>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</si>
  <si>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</si>
  <si>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</si>
  <si>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</si>
  <si>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</si>
  <si>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</si>
  <si>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</si>
  <si>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</si>
  <si>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</si>
  <si>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</si>
  <si>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</si>
  <si>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</si>
  <si>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</si>
  <si>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</si>
  <si>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</si>
  <si>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</si>
  <si>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</si>
  <si>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</si>
  <si>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</si>
  <si>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</si>
  <si>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</si>
  <si>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</si>
  <si>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</si>
  <si>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</si>
  <si>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</si>
  <si>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</si>
  <si>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</si>
  <si>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</si>
  <si>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</si>
  <si>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</si>
  <si>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</si>
  <si>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</si>
  <si>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</si>
  <si>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</si>
  <si>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</si>
  <si>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</si>
  <si>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</si>
  <si>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</si>
  <si>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</si>
  <si>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</si>
  <si>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</si>
  <si>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</si>
  <si>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</si>
  <si>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</si>
  <si>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</si>
  <si>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</si>
  <si>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</si>
  <si>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</si>
  <si>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</si>
  <si>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</si>
  <si>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</si>
  <si>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</si>
  <si>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</si>
  <si>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</si>
  <si>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</si>
  <si>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</si>
  <si>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</si>
  <si>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</si>
  <si>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</si>
  <si>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</si>
  <si>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</si>
  <si>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</si>
  <si>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</si>
  <si>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</si>
  <si>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</si>
  <si>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</si>
  <si>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</si>
  <si>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</si>
  <si>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</si>
  <si>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</si>
  <si>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</si>
  <si>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</si>
  <si>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</si>
  <si>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</si>
  <si>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</si>
  <si>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</si>
  <si>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</si>
  <si>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</si>
  <si>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</si>
  <si>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</si>
  <si>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</si>
  <si>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</si>
  <si>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</si>
  <si>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</si>
  <si>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</si>
  <si>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</si>
  <si>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</si>
  <si>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</si>
  <si>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</si>
  <si>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</si>
  <si>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</si>
  <si>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</si>
  <si>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</si>
  <si>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</si>
  <si>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</si>
  <si>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</si>
  <si>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</si>
  <si>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</si>
  <si>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</si>
  <si>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</si>
  <si>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</si>
  <si>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</si>
  <si>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</si>
  <si>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</si>
  <si>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</si>
  <si>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</si>
  <si>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</si>
  <si>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</si>
  <si>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</si>
  <si>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</si>
  <si>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</si>
  <si>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</si>
  <si>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</si>
  <si>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</si>
  <si>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</si>
  <si>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</si>
  <si>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</si>
  <si>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</si>
  <si>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</si>
  <si>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</si>
  <si>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</si>
  <si>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</si>
  <si>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</si>
  <si>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</si>
  <si>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</si>
  <si>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</si>
  <si>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</si>
  <si>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</si>
  <si>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</si>
  <si>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</si>
  <si>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</si>
  <si>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</si>
  <si>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</si>
  <si>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</si>
  <si>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</si>
  <si>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</si>
  <si>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</si>
  <si>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</si>
  <si>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</si>
  <si>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</si>
  <si>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</si>
  <si>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</si>
  <si>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</si>
  <si>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</si>
  <si>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</si>
  <si>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</si>
  <si>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</si>
  <si>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</si>
  <si>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</si>
  <si>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</si>
  <si>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</si>
  <si>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</si>
  <si>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</si>
  <si>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</si>
  <si>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</si>
  <si>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</si>
  <si>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</si>
  <si>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</si>
  <si>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</si>
  <si>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</si>
  <si>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</si>
  <si>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</si>
  <si>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</si>
  <si>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</si>
  <si>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</si>
  <si>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</si>
  <si>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</si>
  <si>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</si>
  <si>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</si>
  <si>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</si>
  <si>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</si>
  <si>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</si>
  <si>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</si>
  <si>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</si>
  <si>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</si>
  <si>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</si>
  <si>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</si>
  <si>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</si>
  <si>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</si>
  <si>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</si>
  <si>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</si>
  <si>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</si>
  <si>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</si>
  <si>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</si>
  <si>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</si>
  <si>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</si>
  <si>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</si>
  <si>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</si>
  <si>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</si>
  <si>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</si>
  <si>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</si>
  <si>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</si>
  <si>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</si>
  <si>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</si>
  <si>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</si>
  <si>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</si>
  <si>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</si>
  <si>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</si>
  <si>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</si>
  <si>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</si>
  <si>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</si>
  <si>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</si>
  <si>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</si>
  <si>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</si>
  <si>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</si>
  <si>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</si>
  <si>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</si>
  <si>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</si>
  <si>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</si>
  <si>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</si>
  <si>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</si>
  <si>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</si>
  <si>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</si>
  <si>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</si>
  <si>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</si>
  <si>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</si>
  <si>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</si>
  <si>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</si>
  <si>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</si>
  <si>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</si>
  <si>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</si>
  <si>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</si>
  <si>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</si>
  <si>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</si>
  <si>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</si>
  <si>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</si>
  <si>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</si>
  <si>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</si>
  <si>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</si>
  <si>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</si>
  <si>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</si>
  <si>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</si>
  <si>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</si>
  <si>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</si>
  <si>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</si>
  <si>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</si>
  <si>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</si>
  <si>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</si>
  <si>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</si>
  <si>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</si>
  <si>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</si>
  <si>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</si>
  <si>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</si>
  <si>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</si>
  <si>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</si>
  <si>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</si>
  <si>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</si>
  <si>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</si>
  <si>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</si>
  <si>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</si>
  <si>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</si>
  <si>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</si>
  <si>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</si>
  <si>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</si>
  <si>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</si>
  <si>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</si>
  <si>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</si>
  <si>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</si>
  <si>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</si>
  <si>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</si>
  <si>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</si>
  <si>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</si>
  <si>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</si>
  <si>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</si>
  <si>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</si>
  <si>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</si>
  <si>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</si>
  <si>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</si>
  <si>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</si>
  <si>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</si>
  <si>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</si>
  <si>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</si>
  <si>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</si>
  <si>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</si>
  <si>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</si>
  <si>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</si>
  <si>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</si>
  <si>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</si>
  <si>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</si>
  <si>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</si>
  <si>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</si>
  <si>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</si>
  <si>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</si>
  <si>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</si>
  <si>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</si>
  <si>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</si>
  <si>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</si>
  <si>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</si>
  <si>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</si>
  <si>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</si>
  <si>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</si>
  <si>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</si>
  <si>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</si>
  <si>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</si>
  <si>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</si>
  <si>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</si>
  <si>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</si>
  <si>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</si>
  <si>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</si>
  <si>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</si>
  <si>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</si>
  <si>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</si>
  <si>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</si>
  <si>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</si>
  <si>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</si>
  <si>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</si>
  <si>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</si>
  <si>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</si>
  <si>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</si>
  <si>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</si>
  <si>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</si>
  <si>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</si>
  <si>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</si>
  <si>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</si>
  <si>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</si>
  <si>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</si>
  <si>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</si>
  <si>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</si>
  <si>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</si>
  <si>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</si>
  <si>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</si>
  <si>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</si>
  <si>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</si>
  <si>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</si>
  <si>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</si>
  <si>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</si>
  <si>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</si>
  <si>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</si>
  <si>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</si>
  <si>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</si>
  <si>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</si>
  <si>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</si>
  <si>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</si>
  <si>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</si>
  <si>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</si>
  <si>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</si>
  <si>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</si>
  <si>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</si>
  <si>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</si>
  <si>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</si>
  <si>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</si>
  <si>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</si>
  <si>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</si>
  <si>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</si>
  <si>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</si>
  <si>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</si>
  <si>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</si>
  <si>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</si>
  <si>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</si>
  <si>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</si>
  <si>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</si>
  <si>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</si>
  <si>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</si>
  <si>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</si>
  <si>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</si>
  <si>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</si>
  <si>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</si>
  <si>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</si>
  <si>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</si>
  <si>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</si>
  <si>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</si>
  <si>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</si>
  <si>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</si>
  <si>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</si>
  <si>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</si>
  <si>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</si>
  <si>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</si>
  <si>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</si>
  <si>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</si>
  <si>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</si>
  <si>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</si>
  <si>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</si>
  <si>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</si>
  <si>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</si>
  <si>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</si>
  <si>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</si>
  <si>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</si>
  <si>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</si>
  <si>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</si>
  <si>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</si>
  <si>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</si>
  <si>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</si>
  <si>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</si>
  <si>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</si>
  <si>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</si>
  <si>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</si>
  <si>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</si>
  <si>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</si>
  <si>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</si>
  <si>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</si>
  <si>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</si>
  <si>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</si>
  <si>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</si>
  <si>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</si>
  <si>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</si>
  <si>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</si>
  <si>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</si>
  <si>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</si>
  <si>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</si>
  <si>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</si>
  <si>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</si>
  <si>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</si>
  <si>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</si>
  <si>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</si>
  <si>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</si>
  <si>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</si>
  <si>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</si>
  <si>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</si>
  <si>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</si>
  <si>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</si>
  <si>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</si>
  <si>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</si>
  <si>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</si>
  <si>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</si>
  <si>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</si>
  <si>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</si>
  <si>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</si>
  <si>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</si>
  <si>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</si>
  <si>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</si>
  <si>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</si>
  <si>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</si>
  <si>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</si>
  <si>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</si>
  <si>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</si>
  <si>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</si>
  <si>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</si>
  <si>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</si>
  <si>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</si>
  <si>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</si>
  <si>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</si>
  <si>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</si>
  <si>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</si>
  <si>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</si>
  <si>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</si>
  <si>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</si>
  <si>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</si>
  <si>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</si>
  <si>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</si>
  <si>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</si>
  <si>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</si>
  <si>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</si>
  <si>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</si>
  <si>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</si>
  <si>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</si>
  <si>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</si>
  <si>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</si>
  <si>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</si>
  <si>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</si>
  <si>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</si>
  <si>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</si>
  <si>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</si>
  <si>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</si>
  <si>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</si>
  <si>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</si>
  <si>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</si>
  <si>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</si>
  <si>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</si>
  <si>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</si>
  <si>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</si>
  <si>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</si>
  <si>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</si>
  <si>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</si>
  <si>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</si>
  <si>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</si>
  <si>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</si>
  <si>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</si>
  <si>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</si>
  <si>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</si>
  <si>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</si>
  <si>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</si>
  <si>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</si>
  <si>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</si>
  <si>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</si>
  <si>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</si>
  <si>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</si>
  <si>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</si>
  <si>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</si>
  <si>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</si>
  <si>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</si>
  <si>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</si>
  <si>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</si>
  <si>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</si>
  <si>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</si>
  <si>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</si>
  <si>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</si>
  <si>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</si>
  <si>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</si>
  <si>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</si>
  <si>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</si>
  <si>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</si>
  <si>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</si>
  <si>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</si>
  <si>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</si>
  <si>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</si>
  <si>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</si>
  <si>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</si>
  <si>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</si>
  <si>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</si>
  <si>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</si>
  <si>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</si>
  <si>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</si>
  <si>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</si>
  <si>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</si>
  <si>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</si>
  <si>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</si>
  <si>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</si>
  <si>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</si>
  <si>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</si>
  <si>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</si>
  <si>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</si>
  <si>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</si>
  <si>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</si>
  <si>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</si>
  <si>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</si>
  <si>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</si>
  <si>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</si>
  <si>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</si>
  <si>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</si>
  <si>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</si>
  <si>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</si>
  <si>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</si>
  <si>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</si>
  <si>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</si>
  <si>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</si>
  <si>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</si>
  <si>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</si>
  <si>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</si>
  <si>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</si>
  <si>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</si>
  <si>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</si>
  <si>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</si>
  <si>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</si>
  <si>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</si>
  <si>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</si>
  <si>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</si>
  <si>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</si>
  <si>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</si>
  <si>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</si>
  <si>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</si>
  <si>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</si>
  <si>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</si>
  <si>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</si>
  <si>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</si>
  <si>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</si>
  <si>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</si>
  <si>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</si>
  <si>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</si>
  <si>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</si>
  <si>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</si>
  <si>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</si>
  <si>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</si>
  <si>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</si>
  <si>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</si>
  <si>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</si>
  <si>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</si>
  <si>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</si>
  <si>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</si>
  <si>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</si>
  <si>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</si>
  <si>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</si>
  <si>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</si>
  <si>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</si>
  <si>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</si>
  <si>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</si>
  <si>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</si>
  <si>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</si>
  <si>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</si>
  <si>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</si>
  <si>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</si>
  <si>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</si>
  <si>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</si>
  <si>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</si>
  <si>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</si>
  <si>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</si>
  <si>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</si>
  <si>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</si>
  <si>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</si>
  <si>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</si>
  <si>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</si>
  <si>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</si>
  <si>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</si>
  <si>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</si>
  <si>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</si>
  <si>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</si>
  <si>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</si>
  <si>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</si>
  <si>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</si>
  <si>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</si>
  <si>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</si>
  <si>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</si>
  <si>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</si>
  <si>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</si>
  <si>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</si>
  <si>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</si>
  <si>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</si>
  <si>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</si>
  <si>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</si>
  <si>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</si>
  <si>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</si>
  <si>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</si>
  <si>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</si>
  <si>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</si>
  <si>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</si>
  <si>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</si>
  <si>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</si>
  <si>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</si>
  <si>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</si>
  <si>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</si>
  <si>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</si>
  <si>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</si>
  <si>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</si>
  <si>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</si>
  <si>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</si>
  <si>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</si>
  <si>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</si>
  <si>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</si>
  <si>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</si>
  <si>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</si>
  <si>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</si>
  <si>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</si>
  <si>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</si>
  <si>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</si>
  <si>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</si>
  <si>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</si>
  <si>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</si>
  <si>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</si>
  <si>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</si>
  <si>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</si>
  <si>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</si>
  <si>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</si>
  <si>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</si>
  <si>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</si>
  <si>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</si>
  <si>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</si>
  <si>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</si>
  <si>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</si>
  <si>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</si>
  <si>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</si>
  <si>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</si>
  <si>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</si>
  <si>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</si>
  <si>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</si>
  <si>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</si>
  <si>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</si>
  <si>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</si>
  <si>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</si>
  <si>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</si>
  <si>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</si>
  <si>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</si>
  <si>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</si>
  <si>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</si>
  <si>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</si>
  <si>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</si>
  <si>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</si>
  <si>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</si>
  <si>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</si>
  <si>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</si>
  <si>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</si>
  <si>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</si>
  <si>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</si>
  <si>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</si>
  <si>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</si>
  <si>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</si>
  <si>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</si>
  <si>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</si>
  <si>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</si>
  <si>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</si>
  <si>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</si>
  <si>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</si>
  <si>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</si>
  <si>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</si>
  <si>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</si>
  <si>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</si>
  <si>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</si>
  <si>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</si>
  <si>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</si>
  <si>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</si>
  <si>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</si>
  <si>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</si>
  <si>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</si>
  <si>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</si>
  <si>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</si>
  <si>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</si>
  <si>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</si>
  <si>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</si>
  <si>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</si>
  <si>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</si>
  <si>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</si>
  <si>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</si>
  <si>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</si>
  <si>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</si>
  <si>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</si>
  <si>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</si>
  <si>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</si>
  <si>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</si>
  <si>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</si>
  <si>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</si>
  <si>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</si>
  <si>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</si>
  <si>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</si>
  <si>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</si>
  <si>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</si>
  <si>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</si>
  <si>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</si>
  <si>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</si>
  <si>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</si>
  <si>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</si>
  <si>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</si>
  <si>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</si>
  <si>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</si>
  <si>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</si>
  <si>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</si>
  <si>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</si>
  <si>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</si>
  <si>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</si>
  <si>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</si>
  <si>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</si>
  <si>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</si>
  <si>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</si>
  <si>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</si>
  <si>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</si>
  <si>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</si>
  <si>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</si>
  <si>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</si>
  <si>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</si>
  <si>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</si>
  <si>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</si>
  <si>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</si>
  <si>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</si>
  <si>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</si>
  <si>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</si>
  <si>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</si>
  <si>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</si>
  <si>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</si>
  <si>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</si>
  <si>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</si>
  <si>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</si>
  <si>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</si>
  <si>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</si>
  <si>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</si>
  <si>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</si>
  <si>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</si>
  <si>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</si>
  <si>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</si>
  <si>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</si>
  <si>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</si>
  <si>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</si>
  <si>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</si>
  <si>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</si>
  <si>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</si>
  <si>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</si>
  <si>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</si>
  <si>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</si>
  <si>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</si>
  <si>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</si>
  <si>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</si>
  <si>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</si>
  <si>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</si>
  <si>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</si>
  <si>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</si>
  <si>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</si>
  <si>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</si>
  <si>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</si>
  <si>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</si>
  <si>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</si>
  <si>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</si>
  <si>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</si>
  <si>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</si>
  <si>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</si>
  <si>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</si>
  <si>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</si>
  <si>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</si>
  <si>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</si>
  <si>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</si>
  <si>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</si>
  <si>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</si>
  <si>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</si>
  <si>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</si>
  <si>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</si>
  <si>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</si>
  <si>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</si>
  <si>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</si>
  <si>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</si>
  <si>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</si>
  <si>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</si>
  <si>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</si>
  <si>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</si>
  <si>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</si>
  <si>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</si>
  <si>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</si>
  <si>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</si>
  <si>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</si>
  <si>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</si>
  <si>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</si>
  <si>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</si>
  <si>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</si>
  <si>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</si>
  <si>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</si>
  <si>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</si>
  <si>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</si>
  <si>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</si>
  <si>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</si>
  <si>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</si>
  <si>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</si>
  <si>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</si>
  <si>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</si>
  <si>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</si>
  <si>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</si>
  <si>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</si>
  <si>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</si>
  <si>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</si>
  <si>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</si>
  <si>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</si>
  <si>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</si>
  <si>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</si>
  <si>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</si>
  <si>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</si>
  <si>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</si>
  <si>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</si>
  <si>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</si>
  <si>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</si>
  <si>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</si>
  <si>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</si>
  <si>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</si>
  <si>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</si>
  <si>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</si>
  <si>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</si>
  <si>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</si>
  <si>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</si>
  <si>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</si>
  <si>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</si>
  <si>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</si>
  <si>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</si>
  <si>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</si>
  <si>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</si>
  <si>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</si>
  <si>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</si>
  <si>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</si>
  <si>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</si>
  <si>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</si>
  <si>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</si>
  <si>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</si>
  <si>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</si>
  <si>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</si>
  <si>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</si>
  <si>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</si>
  <si>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</si>
  <si>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</si>
  <si>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</si>
  <si>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</si>
  <si>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</si>
  <si>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</si>
  <si>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</si>
  <si>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</si>
  <si>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</si>
  <si>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</si>
  <si>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</si>
  <si>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</si>
  <si>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</si>
  <si>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</si>
  <si>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</si>
  <si>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</si>
  <si>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</si>
  <si>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</si>
  <si>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</si>
  <si>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</si>
  <si>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</si>
  <si>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</si>
  <si>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</si>
  <si>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</si>
  <si>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</si>
  <si>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</si>
  <si>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</si>
  <si>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</si>
  <si>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</si>
  <si>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</si>
  <si>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</si>
  <si>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</si>
  <si>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</si>
  <si>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</si>
  <si>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</si>
  <si>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</si>
  <si>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</si>
  <si>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</si>
  <si>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</si>
  <si>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</si>
  <si>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</si>
  <si>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</si>
  <si>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</si>
  <si>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</si>
  <si>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</si>
  <si>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</si>
  <si>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</si>
  <si>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</si>
  <si>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</si>
  <si>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</si>
  <si>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</si>
  <si>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</si>
  <si>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</si>
  <si>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</si>
  <si>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</si>
  <si>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</si>
  <si>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</si>
  <si>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</si>
  <si>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</si>
  <si>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</si>
  <si>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</si>
  <si>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</si>
  <si>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</si>
  <si>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</si>
  <si>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</si>
  <si>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</si>
  <si>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</si>
  <si>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</si>
  <si>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</si>
  <si>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</si>
  <si>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</si>
  <si>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</si>
  <si>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</si>
  <si>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</si>
  <si>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</si>
  <si>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</si>
  <si>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</si>
  <si>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</si>
  <si>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</si>
  <si>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</si>
  <si>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</si>
  <si>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</si>
  <si>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</si>
  <si>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</si>
  <si>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</si>
  <si>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</si>
  <si>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</si>
  <si>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</si>
  <si>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</si>
  <si>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</si>
  <si>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</si>
  <si>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</si>
  <si>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</si>
  <si>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</si>
  <si>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</si>
  <si>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</si>
  <si>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</si>
  <si>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</si>
  <si>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</si>
  <si>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</si>
  <si>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</si>
  <si>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</si>
  <si>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</si>
  <si>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</si>
  <si>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</si>
  <si>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</si>
  <si>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</si>
  <si>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</si>
  <si>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</si>
  <si>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</si>
  <si>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</si>
  <si>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</si>
  <si>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</si>
  <si>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</si>
  <si>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</si>
  <si>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</si>
  <si>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</si>
  <si>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</si>
  <si>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</si>
  <si>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</si>
  <si>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</si>
  <si>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</si>
  <si>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</si>
  <si>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</si>
  <si>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</si>
  <si>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</si>
  <si>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</si>
  <si>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</si>
  <si>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</si>
  <si>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</si>
  <si>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</si>
  <si>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</si>
  <si>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</si>
  <si>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</si>
  <si>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</si>
  <si>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</si>
  <si>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</si>
  <si>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</si>
  <si>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</si>
  <si>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</si>
  <si>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</si>
  <si>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</si>
  <si>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</si>
  <si>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</si>
  <si>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</si>
  <si>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</si>
  <si>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</si>
  <si>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</si>
  <si>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</si>
  <si>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</si>
  <si>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</si>
  <si>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</si>
  <si>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</si>
  <si>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</si>
  <si>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</si>
  <si>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</si>
  <si>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</si>
  <si>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</si>
  <si>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</si>
  <si>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</si>
  <si>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</si>
  <si>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</si>
  <si>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</si>
  <si>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</si>
  <si>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</si>
  <si>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</si>
  <si>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</si>
  <si>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</si>
  <si>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</si>
  <si>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</si>
  <si>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</si>
  <si>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</si>
  <si>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</si>
  <si>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</si>
  <si>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</si>
  <si>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</si>
  <si>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</si>
  <si>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</si>
  <si>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</si>
  <si>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</si>
  <si>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</si>
  <si>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</si>
  <si>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</si>
  <si>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</si>
  <si>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</si>
  <si>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</si>
  <si>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</si>
  <si>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</si>
  <si>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</si>
  <si>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</si>
  <si>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</si>
  <si>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</si>
  <si>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</si>
  <si>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</si>
  <si>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</si>
  <si>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</si>
  <si>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</si>
  <si>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</si>
  <si>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</si>
  <si>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</si>
  <si>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</si>
  <si>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</si>
  <si>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</si>
  <si>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</si>
  <si>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</si>
  <si>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</si>
  <si>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</si>
  <si>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</si>
  <si>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</si>
  <si>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</si>
  <si>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</si>
  <si>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</si>
  <si>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</si>
  <si>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</si>
  <si>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</si>
  <si>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</si>
  <si>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</si>
  <si>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</si>
  <si>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</si>
  <si>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</si>
  <si>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</si>
  <si>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</si>
  <si>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</si>
  <si>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</si>
  <si>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</si>
  <si>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</si>
  <si>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</si>
  <si>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</si>
  <si>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</si>
  <si>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</si>
  <si>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</si>
  <si>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</si>
  <si>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</si>
  <si>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</si>
  <si>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</si>
  <si>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</si>
  <si>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</si>
  <si>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</si>
  <si>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</si>
  <si>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</si>
  <si>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</si>
  <si>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</si>
  <si>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</si>
  <si>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</si>
  <si>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</si>
  <si>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</si>
  <si>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</si>
  <si>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</si>
  <si>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</si>
  <si>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</si>
  <si>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</si>
  <si>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</si>
  <si>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</si>
  <si>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</si>
  <si>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</si>
  <si>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</si>
  <si>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</si>
  <si>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</si>
  <si>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</si>
  <si>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</si>
  <si>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</si>
  <si>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</si>
  <si>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</si>
  <si>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</si>
  <si>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</si>
  <si>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</si>
  <si>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</si>
  <si>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</si>
  <si>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</si>
  <si>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</si>
  <si>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</si>
  <si>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</si>
  <si>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</si>
  <si>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</si>
  <si>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</si>
  <si>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</si>
  <si>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</si>
  <si>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</si>
  <si>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</si>
  <si>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</si>
  <si>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</si>
  <si>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</si>
  <si>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</si>
  <si>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</si>
  <si>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</si>
  <si>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</si>
  <si>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</si>
  <si>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</si>
  <si>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</si>
  <si>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</si>
  <si>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</si>
  <si>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</si>
  <si>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</si>
  <si>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</si>
  <si>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</si>
  <si>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</si>
  <si>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</si>
  <si>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</si>
  <si>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</si>
  <si>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</si>
  <si>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</si>
  <si>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</si>
  <si>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</si>
  <si>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</si>
  <si>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</si>
  <si>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</si>
  <si>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</si>
  <si>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</si>
  <si>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</si>
  <si>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</si>
  <si>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</si>
  <si>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</si>
  <si>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</si>
  <si>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</si>
  <si>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</si>
  <si>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</si>
  <si>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</si>
  <si>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</si>
  <si>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</si>
  <si>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</si>
  <si>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</si>
  <si>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</si>
  <si>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</si>
  <si>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</si>
  <si>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</si>
  <si>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</si>
  <si>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</si>
  <si>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</si>
  <si>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</si>
  <si>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</si>
  <si>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</si>
  <si>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</si>
  <si>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</si>
  <si>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</si>
  <si>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</si>
  <si>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</si>
  <si>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</si>
  <si>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</si>
  <si>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</si>
  <si>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</si>
  <si>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</si>
  <si>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</si>
  <si>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</si>
  <si>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</si>
  <si>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</si>
  <si>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</si>
  <si>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</si>
  <si>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</si>
  <si>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</si>
  <si>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</si>
  <si>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</si>
  <si>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</si>
  <si>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</si>
  <si>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</si>
  <si>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</si>
  <si>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</si>
  <si>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</si>
  <si>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</si>
  <si>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</si>
  <si>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</si>
  <si>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</si>
  <si>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</si>
  <si>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</si>
  <si>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</si>
  <si>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</si>
  <si>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</si>
  <si>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</si>
  <si>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</si>
  <si>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</si>
  <si>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</si>
  <si>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</si>
  <si>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</si>
  <si>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</si>
  <si>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</si>
  <si>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</si>
  <si>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</si>
  <si>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</si>
  <si>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</si>
  <si>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</si>
  <si>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</si>
  <si>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</si>
  <si>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</si>
  <si>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</si>
  <si>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</si>
  <si>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</si>
  <si>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</si>
  <si>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</si>
  <si>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</si>
  <si>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</si>
  <si>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</si>
  <si>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</si>
  <si>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</si>
  <si>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</si>
  <si>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</si>
  <si>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</si>
  <si>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</si>
  <si>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</si>
  <si>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</si>
  <si>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</si>
  <si>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</si>
  <si>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</si>
  <si>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</si>
  <si>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</si>
  <si>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</si>
  <si>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</si>
  <si>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</si>
  <si>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</si>
  <si>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</si>
  <si>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</si>
  <si>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</si>
  <si>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</si>
  <si>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</si>
  <si>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</si>
  <si>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</si>
  <si>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</si>
  <si>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</si>
  <si>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</si>
  <si>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</si>
  <si>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</si>
  <si>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</si>
  <si>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</si>
  <si>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</si>
  <si>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</si>
  <si>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</si>
  <si>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</si>
  <si>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</si>
  <si>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</si>
  <si>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</si>
  <si>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</si>
  <si>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</si>
  <si>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</si>
  <si>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</si>
  <si>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</si>
  <si>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</si>
  <si>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</si>
  <si>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</si>
  <si>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</si>
  <si>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</si>
  <si>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</si>
  <si>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</si>
  <si>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</si>
  <si>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</si>
  <si>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</si>
  <si>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</si>
  <si>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</si>
  <si>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</si>
  <si>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</si>
  <si>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</si>
  <si>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</si>
  <si>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</si>
  <si>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</si>
  <si>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</si>
  <si>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</si>
  <si>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</si>
  <si>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</si>
  <si>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</si>
  <si>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</si>
  <si>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</si>
  <si>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</si>
  <si>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</si>
  <si>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</si>
  <si>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</si>
  <si>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</si>
  <si>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</si>
  <si>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</si>
  <si>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</si>
  <si>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</si>
  <si>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</si>
  <si>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</si>
  <si>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</si>
  <si>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</si>
  <si>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</si>
  <si>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</si>
  <si>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</si>
  <si>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</si>
  <si>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</si>
  <si>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</si>
  <si>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</si>
  <si>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</si>
  <si>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</si>
  <si>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</si>
  <si>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</si>
  <si>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</si>
  <si>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</si>
  <si>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</si>
  <si>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</si>
  <si>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</si>
  <si>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</si>
  <si>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</si>
  <si>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</si>
  <si>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</si>
  <si>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</si>
  <si>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</si>
  <si>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</si>
  <si>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</si>
  <si>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</si>
  <si>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</si>
  <si>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</si>
  <si>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</si>
  <si>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</si>
  <si>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</si>
  <si>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</si>
  <si>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</si>
  <si>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</si>
  <si>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</si>
  <si>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</si>
  <si>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</si>
  <si>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</si>
  <si>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</si>
  <si>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</si>
  <si>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</si>
  <si>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</si>
  <si>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</si>
  <si>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</si>
  <si>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</si>
  <si>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</si>
  <si>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</si>
  <si>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</si>
  <si>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</si>
  <si>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</si>
  <si>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</si>
  <si>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</si>
  <si>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</si>
  <si>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</si>
  <si>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</si>
  <si>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</si>
  <si>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</si>
  <si>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</si>
  <si>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</si>
  <si>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</si>
  <si>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</si>
  <si>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</si>
  <si>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</si>
  <si>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</si>
  <si>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</si>
  <si>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</si>
  <si>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</si>
  <si>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</si>
  <si>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</si>
  <si>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</si>
  <si>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</si>
  <si>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</si>
  <si>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</si>
  <si>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</si>
  <si>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</si>
  <si>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</si>
  <si>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</si>
  <si>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</si>
  <si>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</si>
  <si>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</si>
  <si>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</si>
  <si>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</si>
  <si>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</si>
  <si>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</si>
  <si>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</si>
  <si>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</si>
  <si>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</si>
  <si>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</si>
  <si>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</si>
  <si>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</si>
  <si>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</si>
  <si>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</si>
  <si>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</si>
  <si>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</si>
  <si>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</si>
  <si>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</si>
  <si>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</si>
  <si>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</si>
  <si>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</si>
  <si>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</si>
  <si>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</si>
  <si>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</si>
  <si>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</si>
  <si>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</si>
  <si>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</si>
  <si>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</si>
  <si>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</si>
  <si>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</si>
  <si>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</si>
  <si>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</si>
  <si>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</si>
  <si>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</si>
  <si>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</si>
  <si>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</si>
  <si>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</si>
  <si>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</si>
  <si>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</si>
  <si>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</si>
  <si>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</si>
  <si>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</si>
  <si>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</si>
  <si>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</si>
  <si>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</si>
  <si>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</si>
  <si>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</si>
  <si>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</si>
  <si>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</si>
  <si>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</si>
  <si>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</si>
  <si>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</si>
  <si>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</si>
  <si>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</si>
  <si>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</si>
  <si>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</si>
  <si>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</si>
  <si>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</si>
  <si>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</si>
  <si>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</si>
  <si>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</si>
  <si>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</si>
  <si>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</si>
  <si>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</si>
  <si>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</si>
  <si>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</si>
  <si>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</si>
  <si>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</si>
  <si>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</si>
  <si>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</si>
  <si>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</si>
  <si>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</si>
  <si>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</si>
  <si>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</si>
  <si>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</si>
  <si>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</si>
  <si>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</si>
  <si>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</si>
  <si>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</si>
  <si>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</si>
  <si>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</si>
  <si>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</si>
  <si>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</si>
  <si>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</si>
  <si>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</si>
  <si>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</si>
  <si>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</si>
  <si>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</si>
  <si>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</si>
  <si>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</si>
  <si>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</si>
  <si>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</si>
  <si>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</si>
  <si>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</si>
  <si>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</si>
  <si>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</si>
  <si>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</si>
  <si>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</si>
  <si>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</si>
  <si>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</si>
  <si>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</si>
  <si>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</si>
  <si>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</si>
  <si>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</si>
  <si>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</si>
  <si>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</si>
  <si>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</si>
  <si>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</si>
  <si>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</si>
  <si>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</si>
  <si>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</si>
  <si>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</si>
  <si>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</si>
  <si>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</si>
  <si>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</si>
  <si>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</si>
  <si>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</si>
  <si>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</si>
  <si>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</si>
  <si>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</si>
  <si>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</si>
  <si>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</si>
  <si>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</si>
  <si>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</si>
  <si>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</si>
  <si>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</si>
  <si>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</si>
  <si>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</si>
  <si>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</si>
  <si>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</si>
  <si>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</si>
  <si>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</si>
  <si>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</si>
  <si>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</si>
  <si>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</si>
  <si>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</si>
  <si>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</si>
  <si>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</si>
  <si>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</si>
  <si>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</si>
  <si>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</si>
  <si>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</si>
  <si>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</si>
  <si>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</si>
  <si>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</si>
  <si>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</si>
  <si>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</si>
  <si>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</si>
  <si>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</si>
  <si>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</si>
  <si>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</si>
  <si>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</si>
  <si>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</si>
  <si>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</si>
  <si>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</si>
  <si>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</si>
  <si>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</si>
  <si>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</si>
  <si>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</si>
  <si>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</si>
  <si>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</si>
  <si>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</si>
  <si>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</si>
  <si>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</si>
  <si>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</si>
  <si>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</si>
  <si>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</si>
  <si>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</si>
  <si>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</si>
  <si>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</si>
  <si>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</si>
  <si>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</si>
  <si>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</si>
  <si>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</si>
  <si>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</si>
  <si>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</si>
  <si>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</si>
  <si>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</si>
  <si>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</si>
  <si>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</si>
  <si>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</si>
  <si>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</si>
  <si>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</si>
  <si>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</si>
  <si>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</si>
  <si>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</si>
  <si>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</si>
  <si>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</si>
  <si>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</si>
  <si>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</si>
  <si>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</si>
  <si>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</si>
  <si>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</si>
  <si>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</si>
  <si>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</si>
  <si>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</si>
  <si>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</si>
  <si>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</si>
  <si>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</si>
  <si>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</si>
  <si>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</si>
  <si>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</si>
  <si>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</si>
  <si>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</si>
  <si>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</si>
  <si>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</si>
  <si>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</si>
  <si>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</si>
  <si>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</si>
  <si>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</si>
  <si>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</si>
  <si>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</si>
  <si>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</si>
  <si>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</si>
  <si>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</si>
  <si>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</si>
  <si>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</si>
  <si>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</si>
  <si>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</si>
  <si>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</si>
  <si>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</si>
  <si>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</si>
  <si>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</si>
  <si>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</si>
  <si>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</si>
  <si>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</si>
  <si>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</si>
  <si>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</si>
  <si>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</si>
  <si>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</si>
  <si>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</si>
  <si>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</si>
  <si>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</si>
  <si>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</si>
  <si>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</si>
  <si>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</si>
  <si>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</si>
  <si>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</si>
  <si>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</si>
  <si>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</si>
  <si>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</si>
  <si>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</si>
  <si>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</si>
  <si>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</si>
  <si>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</si>
  <si>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</si>
  <si>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</si>
  <si>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</si>
  <si>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</si>
  <si>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</si>
  <si>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</si>
  <si>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</si>
  <si>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</si>
  <si>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</si>
  <si>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</si>
  <si>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</si>
  <si>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</si>
  <si>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</si>
  <si>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</si>
  <si>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</si>
  <si>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</si>
  <si>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</si>
  <si>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</si>
  <si>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</si>
  <si>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</si>
  <si>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</si>
  <si>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</si>
  <si>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</si>
  <si>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</si>
  <si>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</si>
  <si>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</si>
  <si>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</si>
  <si>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</si>
  <si>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</si>
  <si>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</si>
  <si>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</si>
  <si>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</si>
  <si>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</si>
  <si>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</si>
  <si>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</si>
  <si>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</si>
  <si>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</si>
  <si>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</si>
  <si>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</si>
  <si>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</si>
  <si>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</si>
  <si>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</si>
  <si>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</si>
  <si>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</si>
  <si>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</si>
  <si>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</si>
  <si>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</si>
  <si>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</si>
  <si>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</si>
  <si>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</si>
  <si>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</si>
  <si>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</si>
  <si>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</si>
  <si>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</si>
  <si>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</si>
  <si>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</si>
  <si>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</si>
  <si>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</si>
  <si>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</si>
  <si>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</si>
  <si>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</si>
  <si>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</si>
  <si>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</si>
  <si>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</si>
  <si>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</si>
  <si>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</si>
  <si>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</si>
  <si>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</si>
  <si>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</si>
  <si>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</si>
  <si>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</si>
  <si>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</si>
  <si>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</si>
  <si>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</si>
  <si>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</si>
  <si>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</si>
  <si>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</si>
  <si>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</si>
  <si>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</si>
  <si>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</si>
  <si>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</si>
  <si>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</si>
  <si>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</si>
  <si>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</si>
  <si>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</si>
  <si>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</si>
  <si>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</si>
  <si>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</si>
  <si>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</si>
  <si>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</si>
  <si>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</si>
  <si>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</si>
  <si>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</si>
  <si>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</si>
  <si>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</si>
  <si>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</si>
  <si>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</si>
  <si>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</si>
  <si>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</si>
  <si>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</si>
  <si>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</si>
  <si>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</si>
  <si>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</si>
  <si>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</si>
  <si>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</si>
  <si>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</si>
  <si>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</si>
  <si>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</si>
  <si>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</si>
  <si>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</si>
  <si>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</si>
  <si>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</si>
  <si>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</si>
  <si>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</si>
  <si>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</si>
  <si>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</si>
  <si>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</si>
  <si>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</si>
  <si>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</si>
  <si>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</si>
  <si>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</si>
  <si>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</si>
  <si>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</si>
  <si>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</si>
  <si>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</si>
  <si>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</si>
  <si>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</si>
  <si>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</si>
  <si>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</si>
  <si>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</si>
  <si>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</si>
  <si>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</si>
  <si>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</si>
  <si>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</si>
  <si>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</si>
  <si>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</si>
  <si>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</si>
  <si>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</si>
  <si>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</si>
  <si>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</si>
  <si>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</si>
  <si>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</si>
  <si>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</si>
  <si>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</si>
  <si>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</si>
  <si>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</si>
  <si>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</si>
  <si>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</si>
  <si>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</si>
  <si>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</si>
  <si>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</si>
  <si>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</si>
  <si>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</si>
  <si>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</si>
  <si>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</si>
  <si>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</si>
  <si>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</si>
  <si>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</si>
  <si>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</si>
  <si>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</si>
  <si>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</si>
  <si>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</si>
  <si>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</si>
  <si>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</si>
  <si>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</si>
  <si>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</si>
  <si>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</si>
  <si>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</si>
  <si>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</si>
  <si>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</si>
  <si>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</si>
  <si>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</si>
  <si>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</si>
  <si>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</si>
  <si>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</si>
  <si>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</si>
  <si>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</si>
  <si>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</si>
  <si>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</si>
  <si>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</si>
  <si>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</si>
  <si>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</si>
  <si>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</si>
  <si>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</si>
  <si>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</si>
  <si>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</si>
  <si>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</si>
  <si>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</si>
  <si>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</si>
  <si>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</si>
  <si>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</si>
  <si>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</si>
  <si>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</si>
  <si>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</si>
  <si>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</si>
  <si>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</si>
  <si>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</si>
  <si>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</si>
  <si>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</si>
  <si>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</si>
  <si>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</si>
  <si>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</si>
  <si>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</si>
  <si>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</si>
  <si>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</si>
  <si>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</si>
  <si>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</si>
  <si>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</si>
  <si>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</si>
  <si>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</si>
  <si>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</si>
  <si>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</si>
  <si>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</si>
  <si>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</si>
  <si>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</si>
  <si>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</si>
  <si>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</si>
  <si>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</si>
  <si>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</si>
  <si>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</si>
  <si>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</si>
  <si>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</si>
  <si>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</si>
  <si>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</si>
  <si>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</si>
  <si>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</si>
  <si>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</si>
  <si>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</si>
  <si>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</si>
  <si>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</si>
  <si>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</si>
  <si>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</si>
  <si>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</si>
  <si>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</si>
  <si>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</si>
  <si>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</si>
  <si>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</si>
  <si>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</si>
  <si>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</si>
  <si>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</si>
  <si>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</si>
  <si>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</si>
  <si>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</si>
  <si>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</si>
  <si>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</si>
  <si>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</si>
  <si>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</si>
  <si>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</si>
  <si>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</si>
  <si>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</si>
  <si>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</si>
  <si>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</si>
  <si>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</si>
  <si>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</si>
  <si>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</si>
  <si>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</si>
  <si>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</si>
  <si>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</si>
  <si>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</si>
  <si>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</si>
  <si>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</si>
  <si>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</si>
  <si>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</si>
  <si>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</si>
  <si>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</si>
  <si>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</si>
  <si>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</si>
  <si>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</si>
  <si>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</si>
  <si>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</si>
  <si>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</si>
  <si>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</si>
  <si>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</si>
  <si>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</si>
  <si>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</si>
  <si>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</si>
  <si>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</si>
  <si>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</si>
  <si>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</si>
  <si>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</si>
  <si>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</si>
  <si>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</si>
  <si>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</si>
  <si>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</si>
  <si>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</si>
  <si>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</si>
  <si>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</si>
  <si>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</si>
  <si>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</si>
  <si>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</si>
  <si>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</si>
  <si>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</si>
  <si>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</si>
  <si>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</si>
  <si>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</si>
  <si>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</si>
  <si>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</si>
  <si>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</si>
  <si>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</si>
  <si>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</si>
  <si>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</si>
  <si>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</si>
  <si>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</si>
  <si>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</si>
  <si>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</si>
  <si>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</si>
  <si>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</si>
  <si>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</si>
  <si>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</si>
  <si>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</si>
  <si>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</si>
  <si>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</si>
  <si>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</si>
  <si>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</si>
  <si>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</si>
  <si>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</si>
  <si>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</si>
  <si>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</si>
  <si>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</si>
  <si>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</si>
  <si>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</si>
  <si>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</si>
  <si>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</si>
  <si>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</si>
  <si>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</si>
  <si>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</si>
  <si>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</si>
  <si>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</si>
  <si>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</si>
  <si>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</si>
  <si>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</si>
  <si>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</si>
  <si>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</si>
  <si>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</si>
  <si>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</si>
  <si>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</si>
  <si>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</si>
  <si>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</si>
  <si>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</si>
  <si>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</si>
  <si>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</si>
  <si>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</si>
  <si>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</si>
  <si>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</si>
  <si>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</si>
  <si>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</si>
  <si>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</si>
  <si>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</si>
  <si>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</si>
  <si>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</si>
  <si>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</si>
  <si>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</si>
  <si>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</si>
  <si>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</si>
  <si>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</si>
  <si>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</si>
  <si>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</si>
  <si>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</si>
  <si>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</si>
  <si>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</si>
  <si>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</si>
  <si>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</si>
  <si>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</si>
  <si>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</si>
  <si>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</si>
  <si>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</si>
  <si>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</si>
  <si>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</si>
  <si>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</si>
  <si>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</si>
  <si>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</si>
  <si>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</si>
  <si>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</si>
  <si>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</si>
  <si>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</si>
  <si>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</si>
  <si>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</si>
  <si>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</si>
  <si>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</si>
  <si>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</si>
  <si>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</si>
  <si>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</si>
  <si>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</si>
  <si>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</si>
  <si>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</si>
  <si>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</si>
  <si>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</si>
  <si>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</si>
  <si>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</si>
  <si>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</si>
  <si>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</si>
  <si>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</si>
  <si>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</si>
  <si>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</si>
  <si>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</si>
  <si>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</si>
  <si>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</si>
  <si>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</si>
  <si>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</si>
  <si>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</si>
  <si>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</si>
  <si>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</si>
  <si>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</si>
  <si>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</si>
  <si>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</si>
  <si>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</si>
  <si>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</si>
  <si>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</si>
  <si>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</si>
  <si>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</si>
  <si>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</si>
  <si>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</si>
  <si>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</si>
  <si>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</si>
  <si>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</si>
  <si>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</si>
  <si>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</si>
  <si>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</si>
  <si>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</si>
  <si>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</si>
  <si>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</si>
  <si>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</si>
  <si>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</si>
  <si>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</si>
  <si>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</si>
  <si>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</si>
  <si>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</si>
  <si>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</si>
  <si>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</si>
  <si>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</si>
  <si>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</si>
  <si>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</si>
  <si>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</si>
  <si>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</si>
  <si>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</si>
  <si>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</si>
  <si>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</si>
  <si>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</si>
  <si>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</si>
  <si>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</si>
  <si>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</si>
  <si>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</si>
  <si>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</si>
  <si>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</si>
  <si>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</si>
  <si>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</si>
  <si>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</si>
  <si>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</si>
  <si>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</si>
  <si>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</si>
  <si>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</si>
  <si>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</si>
  <si>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</si>
  <si>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</si>
  <si>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</si>
  <si>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</si>
  <si>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</si>
  <si>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</si>
  <si>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</si>
  <si>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</si>
  <si>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</si>
  <si>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</si>
  <si>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</si>
  <si>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</si>
  <si>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</si>
  <si>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</si>
  <si>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</si>
  <si>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</si>
  <si>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</si>
  <si>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</si>
  <si>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</si>
  <si>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</si>
  <si>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</si>
  <si>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</si>
  <si>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</si>
  <si>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</si>
  <si>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</si>
  <si>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</si>
  <si>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</si>
  <si>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</si>
  <si>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</si>
  <si>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</si>
  <si>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</si>
  <si>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</si>
  <si>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</si>
  <si>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</si>
  <si>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</si>
  <si>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</si>
  <si>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</si>
  <si>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</si>
  <si>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</si>
  <si>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</si>
  <si>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</si>
  <si>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</si>
  <si>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</si>
  <si>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</si>
  <si>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</si>
  <si>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</si>
  <si>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</si>
  <si>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</si>
  <si>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</si>
  <si>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</si>
  <si>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</si>
  <si>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</si>
  <si>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</si>
  <si>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</si>
  <si>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</si>
  <si>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</si>
  <si>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</si>
  <si>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</si>
  <si>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</si>
  <si>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</si>
  <si>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</si>
  <si>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</si>
  <si>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</si>
  <si>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</si>
  <si>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</si>
  <si>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</si>
  <si>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</si>
  <si>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</si>
  <si>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</si>
  <si>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</si>
  <si>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</si>
  <si>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</si>
  <si>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</si>
  <si>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</si>
  <si>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</si>
  <si>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</si>
  <si>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</si>
  <si>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</si>
  <si>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</si>
  <si>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</si>
  <si>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</si>
  <si>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</si>
  <si>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</si>
  <si>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</si>
  <si>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</si>
  <si>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</si>
  <si>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</si>
  <si>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</si>
  <si>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</si>
  <si>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</si>
  <si>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</si>
  <si>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</si>
  <si>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</si>
  <si>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</si>
  <si>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</si>
  <si>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</si>
  <si>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</si>
  <si>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</si>
  <si>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</si>
  <si>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</si>
  <si>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</si>
  <si>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</si>
  <si>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</si>
  <si>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</si>
  <si>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</si>
  <si>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</si>
  <si>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</si>
  <si>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</si>
  <si>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</si>
  <si>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</si>
  <si>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</si>
  <si>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</si>
  <si>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</si>
  <si>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</si>
  <si>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</si>
  <si>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</si>
  <si>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</si>
  <si>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</si>
  <si>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</si>
  <si>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</si>
  <si>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</si>
  <si>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</si>
  <si>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</si>
  <si>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</si>
  <si>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</si>
  <si>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</si>
  <si>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</si>
  <si>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</si>
  <si>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</si>
  <si>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</si>
  <si>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</si>
  <si>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</si>
  <si>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</si>
  <si>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</si>
  <si>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</si>
  <si>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</si>
  <si>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</si>
  <si>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</si>
  <si>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</si>
  <si>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</si>
  <si>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</si>
  <si>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</si>
  <si>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</si>
  <si>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</si>
  <si>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</si>
  <si>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</si>
  <si>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</si>
  <si>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</si>
  <si>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</si>
  <si>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</si>
  <si>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</si>
  <si>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</si>
  <si>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</si>
  <si>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</si>
  <si>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</si>
  <si>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</si>
  <si>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</si>
  <si>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</si>
  <si>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</si>
  <si>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</si>
  <si>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</si>
  <si>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</si>
  <si>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</si>
  <si>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</si>
  <si>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</si>
  <si>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</si>
  <si>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</si>
  <si>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</si>
  <si>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</si>
  <si>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</si>
  <si>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</si>
  <si>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</si>
  <si>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</si>
  <si>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</si>
  <si>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</si>
  <si>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</si>
  <si>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</si>
  <si>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</si>
  <si>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</si>
  <si>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</si>
  <si>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</si>
  <si>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</si>
  <si>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</si>
  <si>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</si>
  <si>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</si>
  <si>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</si>
  <si>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</si>
  <si>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</si>
  <si>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</si>
  <si>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</si>
  <si>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</si>
  <si>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</si>
  <si>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</si>
  <si>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</si>
  <si>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</si>
  <si>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</si>
  <si>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</si>
  <si>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</si>
  <si>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</si>
  <si>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</si>
  <si>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</si>
  <si>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</si>
  <si>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</si>
  <si>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</si>
  <si>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</si>
  <si>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</si>
  <si>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</si>
  <si>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</si>
  <si>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</si>
  <si>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</si>
  <si>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</si>
  <si>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</si>
  <si>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</si>
  <si>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</si>
  <si>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</si>
  <si>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</si>
  <si>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</si>
  <si>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</si>
  <si>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</si>
  <si>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</si>
  <si>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</si>
  <si>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</si>
  <si>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</si>
  <si>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</si>
  <si>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</si>
  <si>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</si>
  <si>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</si>
  <si>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</si>
  <si>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</si>
  <si>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</si>
  <si>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</si>
  <si>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</si>
  <si>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</si>
  <si>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</si>
  <si>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</si>
  <si>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</si>
  <si>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</si>
  <si>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</si>
  <si>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</si>
  <si>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</si>
  <si>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</si>
  <si>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</si>
  <si>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</si>
  <si>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</si>
  <si>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</si>
  <si>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</si>
  <si>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</si>
  <si>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</si>
  <si>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</si>
  <si>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</si>
  <si>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</si>
  <si>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</si>
  <si>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</si>
  <si>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</si>
  <si>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</si>
  <si>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</si>
  <si>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</si>
  <si>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</si>
  <si>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</si>
  <si>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</si>
  <si>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</si>
  <si>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</si>
  <si>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</si>
  <si>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</si>
  <si>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</si>
  <si>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</si>
  <si>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</si>
  <si>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</si>
  <si>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</si>
  <si>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</si>
  <si>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</si>
  <si>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</si>
  <si>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</si>
  <si>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</si>
  <si>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</si>
  <si>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</si>
  <si>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</si>
  <si>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</si>
  <si>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</si>
  <si>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</si>
  <si>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</si>
  <si>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</si>
  <si>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</si>
  <si>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</si>
  <si>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</si>
  <si>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</si>
  <si>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</si>
  <si>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</si>
  <si>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</si>
  <si>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</si>
  <si>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</si>
  <si>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</si>
  <si>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</si>
  <si>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</si>
  <si>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</si>
  <si>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</si>
  <si>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</si>
  <si>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</si>
  <si>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</si>
  <si>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</si>
  <si>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</si>
  <si>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</si>
  <si>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</si>
  <si>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</si>
  <si>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</si>
  <si>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</si>
  <si>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</si>
  <si>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</si>
  <si>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</si>
  <si>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</si>
  <si>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</si>
  <si>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</si>
  <si>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</si>
  <si>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</si>
  <si>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</si>
  <si>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</si>
  <si>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</si>
  <si>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</si>
  <si>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</si>
  <si>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</si>
  <si>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</si>
  <si>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</si>
  <si>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</si>
  <si>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</si>
  <si>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</si>
  <si>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</si>
  <si>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</si>
  <si>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</si>
  <si>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</si>
  <si>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</si>
  <si>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</si>
  <si>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</si>
  <si>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</si>
  <si>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</si>
  <si>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</si>
  <si>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</si>
  <si>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</si>
  <si>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</si>
  <si>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</si>
  <si>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</si>
  <si>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</si>
  <si>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</si>
  <si>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</si>
  <si>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</si>
  <si>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</si>
  <si>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</si>
  <si>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</si>
  <si>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</si>
  <si>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</si>
  <si>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</si>
  <si>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</si>
  <si>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</si>
  <si>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</si>
  <si>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</si>
  <si>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</si>
  <si>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</si>
  <si>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</si>
  <si>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</si>
  <si>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</si>
  <si>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</si>
  <si>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</si>
  <si>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</si>
  <si>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</si>
  <si>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</si>
  <si>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</si>
  <si>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</si>
  <si>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</si>
  <si>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</si>
  <si>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</si>
  <si>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</si>
  <si>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</si>
  <si>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</si>
  <si>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</si>
  <si>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</si>
  <si>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</si>
  <si>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</si>
  <si>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</si>
  <si>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</si>
  <si>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</si>
  <si>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</si>
  <si>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</si>
  <si>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</si>
  <si>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</si>
  <si>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</si>
  <si>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</si>
  <si>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</si>
  <si>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</si>
  <si>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</si>
  <si>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</si>
  <si>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</si>
  <si>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</si>
  <si>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</si>
  <si>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</si>
  <si>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</si>
  <si>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</si>
  <si>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</si>
  <si>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</si>
  <si>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</si>
  <si>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</si>
  <si>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</si>
  <si>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</si>
  <si>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</si>
  <si>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</si>
  <si>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</si>
  <si>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</si>
  <si>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</si>
  <si>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</si>
  <si>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</si>
  <si>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</si>
  <si>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</si>
  <si>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</si>
  <si>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</si>
  <si>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</si>
  <si>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</si>
  <si>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</si>
  <si>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</si>
  <si>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</si>
  <si>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</si>
  <si>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</si>
  <si>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</si>
  <si>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</si>
  <si>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</si>
  <si>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</si>
  <si>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</si>
  <si>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</si>
  <si>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</si>
  <si>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</si>
  <si>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</si>
  <si>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</si>
  <si>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</si>
  <si>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</si>
  <si>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</si>
  <si>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</si>
  <si>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</si>
  <si>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</si>
  <si>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</si>
  <si>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</si>
  <si>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</si>
  <si>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</si>
  <si>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</si>
  <si>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</si>
  <si>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</si>
  <si>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</si>
  <si>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</si>
  <si>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</si>
  <si>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</si>
  <si>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</si>
  <si>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</si>
  <si>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</si>
  <si>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</si>
  <si>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</si>
  <si>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</si>
  <si>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</si>
  <si>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</si>
  <si>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</si>
  <si>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</si>
  <si>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</si>
  <si>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</si>
  <si>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</si>
  <si>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</si>
  <si>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</si>
  <si>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</si>
  <si>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</si>
  <si>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</si>
  <si>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</si>
  <si>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</si>
  <si>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</si>
  <si>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</si>
  <si>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</si>
  <si>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</si>
  <si>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</si>
  <si>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</si>
  <si>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</si>
  <si>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</si>
  <si>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</si>
  <si>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</si>
  <si>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</si>
  <si>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</si>
  <si>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</si>
  <si>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</si>
  <si>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</si>
  <si>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</si>
  <si>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</si>
  <si>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</si>
  <si>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</si>
  <si>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</si>
  <si>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</si>
  <si>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</si>
  <si>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</si>
  <si>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</si>
  <si>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</si>
  <si>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</si>
  <si>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</si>
  <si>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</si>
  <si>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</si>
  <si>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</si>
  <si>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</si>
  <si>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</si>
  <si>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</si>
  <si>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</si>
  <si>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</si>
  <si>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</si>
  <si>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</si>
  <si>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</si>
  <si>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</si>
  <si>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</si>
  <si>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</si>
  <si>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</si>
  <si>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</si>
  <si>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</si>
  <si>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</si>
  <si>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</si>
  <si>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</si>
  <si>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</si>
  <si>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</si>
  <si>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</si>
  <si>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</si>
  <si>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</si>
  <si>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</si>
  <si>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</si>
  <si>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</si>
  <si>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</si>
  <si>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</si>
  <si>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</si>
  <si>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</si>
  <si>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</si>
  <si>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</si>
  <si>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</si>
  <si>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</si>
  <si>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</si>
  <si>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</si>
  <si>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</si>
  <si>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</si>
  <si>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</si>
  <si>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</si>
  <si>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</si>
  <si>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</si>
  <si>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</si>
  <si>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</si>
  <si>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</si>
  <si>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</si>
  <si>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</si>
  <si>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</si>
  <si>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</si>
  <si>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</si>
  <si>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</si>
  <si>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</si>
  <si>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</si>
  <si>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</si>
  <si>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</si>
  <si>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</si>
  <si>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</si>
  <si>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</si>
  <si>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</si>
  <si>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</si>
  <si>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</si>
  <si>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</si>
  <si>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</si>
  <si>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</si>
  <si>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</si>
  <si>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</si>
  <si>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</si>
  <si>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</si>
  <si>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</si>
  <si>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</si>
  <si>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</si>
  <si>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</si>
  <si>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</si>
  <si>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</si>
  <si>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</si>
  <si>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</si>
  <si>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</si>
  <si>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</si>
  <si>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</si>
  <si>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</si>
  <si>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</si>
  <si>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</si>
  <si>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</si>
  <si>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</si>
  <si>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</si>
  <si>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</si>
  <si>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</si>
  <si>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</si>
  <si>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</si>
  <si>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</si>
  <si>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</si>
  <si>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</si>
  <si>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</si>
  <si>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</si>
  <si>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</si>
  <si>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</si>
  <si>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</si>
  <si>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</si>
  <si>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</si>
  <si>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</si>
  <si>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</si>
  <si>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</si>
  <si>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</si>
  <si>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</si>
  <si>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</si>
  <si>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</si>
  <si>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</si>
  <si>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</si>
  <si>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</si>
  <si>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</si>
  <si>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</si>
  <si>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</si>
  <si>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</si>
  <si>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</si>
  <si>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</si>
  <si>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</si>
  <si>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</si>
  <si>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</si>
  <si>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</si>
  <si>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</si>
  <si>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</si>
  <si>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</si>
  <si>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</si>
  <si>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</si>
  <si>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</si>
  <si>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</si>
  <si>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</si>
  <si>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</si>
  <si>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</si>
  <si>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</si>
  <si>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</si>
  <si>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</si>
  <si>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</si>
  <si>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</si>
  <si>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</si>
  <si>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</si>
  <si>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</si>
  <si>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</si>
  <si>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</si>
  <si>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</si>
  <si>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</si>
  <si>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</si>
  <si>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</si>
  <si>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</si>
  <si>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</si>
  <si>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</si>
  <si>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</si>
  <si>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</si>
  <si>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</si>
  <si>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</si>
  <si>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</si>
  <si>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</si>
  <si>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</si>
  <si>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</si>
  <si>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</si>
  <si>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</si>
  <si>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</si>
  <si>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</si>
  <si>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</si>
  <si>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</si>
  <si>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</si>
  <si>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</si>
  <si>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</si>
  <si>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</si>
  <si>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</si>
  <si>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</si>
  <si>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</si>
  <si>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</si>
  <si>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</si>
  <si>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</si>
  <si>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</si>
  <si>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</si>
  <si>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</si>
  <si>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</si>
  <si>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</si>
  <si>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</si>
  <si>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</si>
  <si>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</si>
  <si>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</si>
  <si>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</si>
  <si>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</si>
  <si>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</si>
  <si>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</si>
  <si>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</si>
  <si>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</si>
  <si>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</si>
  <si>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</si>
  <si>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</si>
  <si>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</si>
  <si>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</si>
  <si>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</si>
  <si>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</si>
  <si>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</si>
  <si>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</si>
  <si>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</si>
  <si>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</si>
  <si>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</si>
  <si>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</si>
  <si>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</si>
  <si>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</si>
  <si>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</si>
  <si>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</si>
  <si>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</si>
  <si>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</si>
  <si>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</si>
  <si>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</si>
  <si>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</si>
  <si>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</si>
  <si>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</si>
  <si>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</si>
  <si>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</si>
  <si>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</si>
  <si>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</si>
  <si>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</si>
  <si>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</si>
  <si>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</si>
  <si>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</si>
  <si>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</si>
  <si>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</si>
  <si>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</si>
  <si>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</si>
  <si>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</si>
  <si>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</si>
  <si>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</si>
  <si>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</si>
  <si>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</si>
  <si>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</si>
  <si>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</si>
  <si>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</si>
  <si>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</si>
  <si>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</si>
  <si>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</si>
  <si>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</si>
  <si>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</si>
  <si>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</si>
  <si>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</si>
  <si>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</si>
  <si>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</si>
  <si>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</si>
  <si>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</si>
  <si>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</si>
  <si>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</si>
  <si>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</si>
  <si>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</si>
  <si>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</si>
  <si>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</si>
  <si>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</si>
  <si>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</si>
  <si>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</si>
  <si>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</si>
  <si>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</si>
  <si>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</si>
  <si>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</si>
  <si>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</si>
  <si>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</si>
  <si>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</si>
  <si>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</si>
  <si>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</si>
  <si>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</si>
  <si>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</si>
  <si>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</si>
  <si>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</si>
  <si>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</si>
  <si>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</si>
  <si>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</si>
  <si>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</si>
  <si>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</si>
  <si>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</si>
  <si>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</si>
  <si>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</si>
  <si>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</si>
  <si>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</si>
  <si>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</si>
  <si>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</si>
  <si>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</si>
  <si>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</si>
  <si>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</si>
  <si>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</si>
  <si>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</si>
  <si>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</si>
  <si>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</si>
  <si>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</si>
  <si>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</si>
  <si>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</si>
  <si>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</si>
  <si>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</si>
  <si>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</si>
  <si>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</si>
  <si>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</si>
  <si>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</si>
  <si>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</si>
  <si>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</si>
  <si>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</si>
  <si>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</si>
  <si>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</si>
  <si>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</si>
  <si>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</si>
  <si>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</si>
  <si>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</si>
  <si>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</si>
  <si>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</si>
  <si>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</si>
  <si>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</si>
  <si>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</si>
  <si>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</si>
  <si>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</si>
  <si>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</si>
  <si>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</si>
  <si>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</si>
  <si>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</si>
  <si>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</si>
  <si>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</si>
  <si>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</si>
  <si>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</si>
  <si>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</si>
  <si>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</si>
  <si>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</si>
  <si>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</si>
  <si>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</si>
  <si>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</si>
  <si>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</si>
  <si>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</si>
  <si>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</si>
  <si>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</si>
  <si>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</si>
  <si>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</si>
  <si>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</si>
  <si>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</si>
  <si>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</si>
  <si>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</si>
  <si>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</si>
  <si>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</si>
  <si>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</si>
  <si>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</si>
  <si>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</si>
  <si>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</si>
  <si>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</si>
  <si>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</si>
  <si>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</si>
  <si>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</si>
  <si>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</si>
  <si>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</si>
  <si>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</si>
  <si>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</si>
  <si>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</si>
  <si>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</si>
  <si>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</si>
  <si>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</si>
  <si>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</si>
  <si>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</si>
  <si>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</si>
  <si>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</si>
  <si>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</si>
  <si>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</si>
  <si>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</si>
  <si>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</si>
  <si>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</si>
  <si>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</si>
  <si>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</si>
  <si>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</si>
  <si>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</si>
  <si>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</si>
  <si>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</si>
  <si>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</si>
  <si>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</si>
  <si>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</si>
  <si>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</si>
  <si>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</si>
  <si>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</si>
  <si>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</si>
  <si>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</si>
  <si>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</si>
  <si>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</si>
  <si>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</si>
  <si>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</si>
  <si>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</si>
  <si>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</si>
  <si>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</si>
  <si>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</si>
  <si>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</si>
  <si>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</si>
  <si>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</si>
  <si>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</si>
  <si>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</si>
  <si>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</si>
  <si>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</si>
  <si>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</si>
  <si>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</si>
  <si>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</si>
  <si>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</si>
  <si>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</si>
  <si>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</si>
  <si>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</si>
  <si>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</si>
  <si>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</si>
  <si>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</si>
  <si>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</si>
  <si>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</si>
  <si>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</si>
  <si>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</si>
  <si>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</si>
  <si>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</si>
  <si>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</si>
  <si>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</si>
  <si>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</si>
  <si>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</si>
  <si>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</si>
  <si>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</si>
  <si>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</si>
  <si>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</si>
  <si>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</si>
  <si>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</si>
  <si>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</si>
  <si>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</si>
  <si>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</si>
  <si>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</si>
  <si>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</si>
  <si>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</si>
  <si>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</si>
  <si>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</si>
  <si>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</si>
  <si>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</si>
  <si>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</si>
  <si>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</si>
  <si>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</si>
  <si>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</si>
  <si>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</si>
  <si>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</si>
  <si>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</si>
  <si>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</si>
  <si>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</si>
  <si>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</si>
  <si>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</si>
  <si>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</si>
  <si>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</si>
  <si>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</si>
  <si>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</si>
  <si>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</si>
  <si>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</si>
  <si>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</si>
  <si>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</si>
  <si>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</si>
  <si>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</si>
  <si>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</si>
  <si>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</si>
  <si>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</si>
  <si>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</si>
  <si>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</si>
  <si>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</si>
  <si>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</si>
  <si>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</si>
  <si>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</si>
  <si>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</si>
  <si>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</si>
  <si>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</si>
  <si>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</si>
  <si>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</si>
  <si>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</si>
  <si>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</si>
  <si>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</si>
  <si>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</si>
  <si>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</si>
  <si>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</si>
  <si>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</si>
  <si>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</si>
  <si>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</si>
  <si>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</si>
  <si>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</si>
  <si>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</si>
  <si>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</si>
  <si>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</si>
  <si>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</si>
  <si>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</si>
  <si>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</si>
  <si>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</si>
  <si>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</si>
  <si>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</si>
  <si>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</si>
  <si>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</si>
  <si>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</si>
  <si>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</si>
  <si>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</si>
  <si>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</si>
  <si>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</si>
  <si>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</si>
  <si>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</si>
  <si>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</si>
  <si>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</si>
  <si>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</si>
  <si>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</si>
  <si>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</si>
  <si>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</si>
  <si>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</si>
  <si>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</si>
  <si>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</si>
  <si>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</si>
  <si>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</si>
  <si>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</si>
  <si>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</si>
  <si>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</si>
  <si>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</si>
  <si>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</si>
  <si>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</si>
  <si>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</si>
  <si>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</si>
  <si>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</si>
  <si>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</si>
  <si>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</si>
  <si>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</si>
  <si>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</si>
  <si>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</si>
  <si>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</si>
  <si>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</si>
  <si>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</si>
  <si>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</si>
  <si>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</si>
  <si>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</si>
  <si>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</si>
  <si>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</si>
  <si>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</si>
  <si>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</si>
  <si>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</si>
  <si>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</si>
  <si>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</si>
  <si>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</si>
  <si>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</si>
  <si>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</si>
  <si>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</si>
  <si>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</si>
  <si>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</si>
  <si>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</si>
  <si>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</si>
  <si>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</si>
  <si>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</si>
  <si>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</si>
  <si>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</si>
  <si>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</si>
  <si>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</si>
  <si>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</si>
  <si>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</si>
  <si>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</si>
  <si>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</si>
  <si>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</si>
  <si>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</si>
  <si>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</si>
  <si>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</si>
  <si>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</si>
  <si>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</si>
  <si>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</si>
  <si>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</si>
  <si>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</si>
  <si>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</si>
  <si>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</si>
  <si>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</si>
  <si>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</si>
  <si>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</si>
  <si>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</si>
  <si>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</si>
  <si>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</si>
  <si>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</si>
  <si>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</si>
  <si>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</si>
  <si>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</si>
  <si>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</si>
  <si>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</si>
  <si>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</si>
  <si>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</si>
  <si>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</si>
  <si>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</si>
  <si>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</si>
  <si>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</si>
  <si>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</si>
  <si>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</si>
  <si>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</si>
  <si>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</si>
  <si>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</si>
  <si>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</si>
  <si>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</si>
  <si>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</si>
  <si>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</si>
  <si>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</si>
  <si>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</si>
  <si>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</si>
  <si>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</si>
  <si>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</si>
  <si>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</si>
  <si>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</si>
  <si>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</si>
  <si>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</si>
  <si>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</si>
  <si>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</si>
  <si>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</si>
  <si>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</si>
  <si>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</si>
  <si>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</si>
  <si>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</si>
  <si>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</si>
  <si>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</si>
  <si>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</si>
  <si>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</si>
  <si>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</si>
  <si>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</si>
  <si>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</si>
  <si>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</si>
  <si>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</si>
  <si>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</si>
  <si>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</si>
  <si>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</si>
  <si>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</si>
  <si>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</si>
  <si>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</si>
  <si>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</si>
  <si>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</si>
  <si>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</si>
  <si>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</si>
  <si>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</si>
  <si>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</si>
  <si>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</si>
  <si>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</si>
  <si>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</si>
  <si>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</si>
  <si>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</si>
  <si>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</si>
  <si>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</si>
  <si>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</si>
  <si>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</si>
  <si>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</si>
  <si>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</si>
  <si>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</si>
  <si>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</si>
  <si>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</si>
  <si>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</si>
  <si>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</si>
  <si>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</si>
  <si>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</si>
  <si>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</si>
  <si>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</si>
  <si>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</si>
  <si>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</si>
  <si>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</si>
  <si>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</si>
  <si>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</si>
  <si>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</si>
  <si>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</si>
  <si>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</si>
  <si>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</si>
  <si>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</si>
  <si>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</si>
  <si>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</si>
  <si>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</si>
  <si>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</si>
  <si>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</si>
  <si>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</si>
  <si>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</si>
  <si>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</si>
  <si>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</si>
  <si>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</si>
  <si>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</si>
  <si>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</si>
  <si>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</si>
  <si>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</si>
  <si>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</si>
  <si>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</si>
  <si>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</si>
  <si>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</si>
  <si>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</si>
  <si>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</si>
  <si>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</si>
  <si>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</si>
  <si>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</si>
  <si>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</si>
  <si>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</si>
  <si>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</si>
  <si>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</si>
  <si>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</si>
  <si>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</si>
  <si>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</si>
  <si>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</si>
  <si>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</si>
  <si>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</si>
  <si>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</si>
  <si>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</si>
  <si>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</si>
  <si>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</si>
  <si>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</si>
  <si>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</si>
  <si>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</si>
  <si>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</si>
  <si>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</si>
  <si>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</si>
  <si>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</si>
  <si>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</si>
  <si>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</si>
  <si>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</si>
  <si>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</si>
  <si>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</si>
  <si>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</si>
  <si>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</si>
  <si>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</si>
  <si>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</si>
  <si>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</si>
  <si>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</si>
  <si>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</si>
  <si>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</si>
  <si>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</si>
  <si>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</si>
  <si>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</si>
  <si>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</si>
  <si>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</si>
  <si>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</si>
  <si>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</si>
  <si>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</si>
  <si>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</si>
  <si>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</si>
  <si>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</si>
  <si>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</si>
  <si>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</si>
  <si>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</si>
  <si>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</si>
  <si>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</si>
  <si>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</si>
  <si>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</si>
  <si>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</si>
  <si>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</si>
  <si>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</si>
  <si>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</si>
  <si>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</si>
  <si>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</si>
  <si>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</si>
  <si>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</si>
  <si>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</si>
  <si>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</si>
  <si>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</si>
  <si>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</si>
  <si>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</si>
  <si>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</si>
  <si>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</si>
  <si>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</si>
  <si>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</si>
  <si>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</si>
  <si>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</si>
  <si>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</si>
  <si>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</si>
  <si>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</si>
  <si>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</si>
  <si>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</si>
  <si>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</si>
  <si>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</si>
  <si>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</si>
  <si>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</si>
  <si>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</si>
  <si>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</si>
  <si>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</si>
  <si>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</si>
  <si>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</si>
  <si>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</si>
  <si>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</si>
  <si>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</si>
  <si>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</si>
  <si>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</si>
  <si>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</si>
  <si>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</si>
  <si>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</si>
  <si>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</si>
  <si>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</si>
  <si>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</si>
  <si>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</si>
  <si>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</si>
  <si>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</si>
  <si>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</si>
  <si>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</si>
  <si>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</si>
  <si>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</si>
  <si>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</si>
  <si>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</si>
  <si>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</si>
  <si>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</si>
  <si>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</si>
  <si>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</si>
  <si>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</si>
  <si>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</si>
  <si>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</si>
  <si>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</si>
  <si>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</si>
  <si>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</si>
  <si>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</si>
  <si>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</si>
  <si>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</si>
  <si>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</si>
  <si>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</si>
  <si>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</si>
  <si>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</si>
  <si>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</si>
  <si>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</si>
  <si>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</si>
  <si>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</si>
  <si>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</si>
  <si>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</si>
  <si>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</si>
  <si>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</si>
  <si>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</si>
  <si>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</si>
  <si>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</si>
  <si>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</si>
  <si>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</si>
  <si>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</si>
  <si>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</si>
  <si>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</si>
  <si>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</si>
  <si>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</si>
  <si>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</si>
  <si>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</si>
  <si>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</si>
  <si>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</si>
  <si>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</si>
  <si>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</si>
  <si>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</si>
  <si>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</si>
  <si>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</si>
  <si>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</si>
  <si>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</si>
  <si>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</si>
  <si>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</si>
  <si>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</si>
  <si>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</si>
  <si>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</si>
  <si>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</si>
  <si>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</si>
  <si>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</si>
  <si>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</si>
  <si>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</si>
  <si>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</si>
  <si>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</si>
  <si>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</si>
  <si>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</si>
  <si>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</si>
  <si>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</si>
  <si>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</si>
  <si>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</si>
  <si>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</si>
  <si>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</si>
  <si>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</si>
  <si>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</si>
  <si>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</si>
  <si>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</si>
  <si>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</si>
  <si>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</si>
  <si>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</si>
  <si>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</si>
  <si>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</si>
  <si>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</si>
  <si>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</si>
  <si>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</si>
  <si>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</si>
  <si>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</si>
  <si>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</si>
  <si>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</si>
  <si>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</si>
  <si>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</si>
  <si>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</si>
  <si>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</si>
  <si>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</si>
  <si>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</si>
  <si>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</si>
  <si>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</si>
  <si>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</si>
  <si>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</si>
  <si>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</si>
  <si>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</si>
  <si>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</si>
  <si>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</si>
  <si>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</si>
  <si>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</si>
  <si>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</si>
  <si>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</si>
  <si>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</si>
  <si>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</si>
  <si>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</si>
  <si>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</si>
  <si>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</si>
  <si>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</si>
  <si>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</si>
  <si>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</si>
  <si>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</si>
  <si>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</si>
  <si>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</si>
  <si>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</si>
  <si>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</si>
  <si>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</si>
  <si>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</si>
  <si>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</si>
  <si>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</si>
  <si>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</si>
  <si>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</si>
  <si>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</si>
  <si>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</si>
  <si>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</si>
  <si>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</si>
  <si>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</si>
  <si>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</si>
  <si>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</si>
  <si>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</si>
  <si>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</si>
  <si>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</si>
  <si>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</si>
  <si>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</si>
  <si>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</si>
  <si>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</si>
  <si>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</si>
  <si>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</si>
  <si>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</si>
  <si>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</si>
  <si>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</si>
  <si>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</si>
  <si>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</si>
  <si>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</si>
  <si>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</si>
  <si>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</si>
  <si>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</si>
  <si>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</si>
  <si>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</si>
  <si>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</si>
  <si>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</si>
  <si>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</si>
  <si>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</si>
  <si>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</si>
  <si>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</si>
  <si>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</si>
  <si>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</si>
  <si>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</si>
  <si>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</si>
  <si>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</si>
  <si>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</si>
  <si>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</si>
  <si>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</si>
  <si>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</si>
  <si>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</si>
  <si>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</si>
  <si>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</si>
  <si>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</si>
  <si>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</si>
  <si>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</si>
  <si>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</si>
  <si>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</si>
  <si>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</si>
  <si>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</si>
  <si>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</si>
  <si>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</si>
  <si>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</si>
  <si>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</si>
  <si>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</si>
  <si>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</si>
  <si>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</si>
  <si>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</si>
  <si>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</si>
  <si>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</si>
  <si>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</si>
  <si>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</si>
  <si>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</si>
  <si>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</si>
  <si>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</si>
  <si>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</si>
  <si>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</si>
  <si>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</si>
  <si>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</si>
  <si>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</si>
  <si>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</si>
  <si>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</si>
  <si>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</si>
  <si>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</si>
  <si>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</si>
  <si>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</si>
  <si>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</si>
  <si>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</si>
  <si>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</si>
  <si>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</si>
  <si>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</si>
  <si>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</si>
  <si>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</si>
  <si>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</si>
  <si>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</si>
  <si>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</si>
  <si>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</si>
  <si>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</si>
  <si>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</si>
  <si>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</si>
  <si>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</si>
  <si>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</si>
  <si>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</si>
  <si>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</si>
  <si>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</si>
  <si>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</si>
  <si>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</si>
  <si>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</si>
  <si>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</si>
  <si>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</si>
  <si>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</si>
  <si>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</si>
  <si>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</si>
  <si>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</si>
  <si>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</si>
  <si>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</si>
  <si>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</si>
  <si>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</si>
  <si>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</si>
  <si>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</si>
  <si>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</si>
  <si>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</si>
  <si>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</si>
  <si>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</si>
  <si>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</si>
  <si>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</si>
  <si>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</si>
  <si>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</si>
  <si>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</si>
  <si>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</si>
  <si>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</si>
  <si>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</si>
  <si>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</si>
  <si>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</si>
  <si>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</si>
  <si>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</si>
  <si>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</si>
  <si>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</si>
  <si>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</si>
  <si>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</si>
  <si>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</si>
  <si>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</si>
  <si>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</si>
  <si>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</si>
  <si>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</si>
  <si>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</si>
  <si>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</si>
  <si>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</si>
  <si>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</si>
  <si>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</si>
  <si>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</si>
  <si>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</si>
  <si>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</si>
  <si>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</si>
  <si>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</si>
  <si>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</si>
  <si>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</si>
  <si>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</si>
  <si>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</si>
  <si>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</si>
  <si>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</si>
  <si>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</si>
  <si>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</si>
  <si>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</si>
  <si>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</si>
  <si>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</si>
  <si>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</si>
  <si>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</si>
  <si>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</si>
  <si>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</si>
  <si>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</si>
  <si>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</si>
  <si>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</si>
  <si>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</si>
  <si>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</si>
  <si>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</si>
  <si>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</si>
  <si>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</si>
  <si>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</si>
  <si>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</si>
  <si>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</si>
  <si>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</si>
  <si>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</si>
  <si>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</si>
  <si>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</si>
  <si>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</si>
  <si>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</si>
  <si>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</si>
  <si>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</si>
  <si>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</si>
  <si>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</si>
  <si>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</si>
  <si>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</si>
  <si>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</si>
  <si>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</si>
  <si>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</si>
  <si>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</si>
  <si>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</si>
  <si>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</si>
  <si>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</si>
  <si>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</si>
  <si>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</si>
  <si>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</si>
  <si>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</si>
  <si>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</si>
  <si>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</si>
  <si>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</si>
  <si>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</si>
  <si>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</si>
  <si>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</si>
  <si>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</si>
  <si>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</si>
  <si>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</si>
  <si>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</si>
  <si>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</si>
  <si>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</si>
  <si>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</si>
  <si>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</si>
  <si>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</si>
  <si>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</si>
  <si>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</si>
  <si>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</si>
  <si>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</si>
  <si>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</si>
  <si>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</si>
  <si>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</si>
  <si>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</si>
  <si>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</si>
  <si>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</si>
  <si>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</si>
  <si>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</si>
  <si>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</si>
  <si>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</si>
  <si>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</si>
  <si>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</si>
  <si>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</si>
  <si>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</si>
  <si>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</si>
  <si>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</si>
  <si>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</si>
  <si>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</si>
  <si>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</si>
  <si>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</si>
  <si>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</si>
  <si>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</si>
  <si>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</si>
  <si>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</si>
  <si>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</si>
  <si>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</si>
  <si>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</si>
  <si>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</si>
  <si>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</si>
  <si>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</si>
  <si>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</si>
  <si>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</si>
  <si>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</si>
  <si>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</si>
  <si>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</si>
  <si>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</si>
  <si>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</si>
  <si>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</si>
  <si>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</si>
  <si>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</si>
  <si>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</si>
  <si>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</si>
  <si>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</si>
  <si>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</si>
  <si>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</si>
  <si>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</si>
  <si>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</si>
  <si>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</si>
  <si>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</si>
  <si>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</si>
  <si>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</si>
  <si>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</si>
  <si>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</si>
  <si>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</si>
  <si>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</si>
  <si>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</si>
  <si>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</si>
  <si>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</si>
  <si>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</si>
  <si>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</si>
  <si>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</si>
  <si>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</si>
  <si>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</si>
  <si>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</si>
  <si>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</si>
  <si>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</si>
  <si>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</si>
  <si>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</si>
  <si>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</si>
  <si>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</si>
  <si>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</si>
  <si>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</si>
  <si>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</si>
  <si>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</si>
  <si>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</si>
  <si>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</si>
  <si>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</si>
  <si>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</si>
  <si>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</si>
  <si>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</si>
  <si>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</si>
  <si>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</si>
  <si>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</si>
  <si>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</si>
  <si>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</si>
  <si>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</si>
  <si>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</si>
  <si>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</si>
  <si>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</si>
  <si>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</si>
  <si>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</si>
  <si>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</si>
  <si>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</si>
  <si>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</si>
  <si>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</si>
  <si>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</si>
  <si>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</si>
  <si>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</si>
  <si>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</si>
  <si>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</si>
  <si>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</si>
  <si>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</si>
  <si>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</si>
  <si>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</si>
  <si>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</si>
  <si>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</si>
  <si>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</si>
  <si>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</si>
  <si>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</si>
  <si>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</si>
  <si>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</si>
  <si>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</si>
  <si>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</si>
  <si>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</si>
  <si>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</si>
  <si>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</si>
  <si>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</si>
  <si>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</si>
  <si>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</si>
  <si>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</si>
  <si>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</si>
  <si>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</si>
  <si>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</si>
  <si>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</si>
  <si>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</si>
  <si>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</si>
  <si>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</si>
  <si>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</si>
  <si>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</si>
  <si>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</si>
  <si>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</si>
  <si>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</si>
  <si>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</si>
  <si>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</si>
  <si>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</si>
  <si>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</si>
  <si>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</si>
  <si>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</si>
  <si>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</si>
  <si>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</si>
  <si>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</si>
  <si>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</si>
  <si>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</si>
  <si>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</si>
  <si>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</si>
  <si>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</si>
  <si>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</si>
  <si>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</si>
  <si>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</si>
  <si>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</si>
  <si>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</si>
  <si>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</si>
  <si>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</si>
  <si>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</si>
  <si>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</si>
  <si>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</si>
  <si>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</si>
  <si>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</si>
  <si>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</si>
  <si>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</si>
  <si>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</si>
  <si>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</si>
  <si>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</si>
  <si>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</si>
  <si>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</si>
  <si>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</si>
  <si>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</si>
  <si>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</si>
  <si>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</si>
  <si>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</si>
  <si>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</si>
  <si>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</si>
  <si>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</si>
  <si>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</si>
  <si>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</si>
  <si>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</si>
  <si>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</si>
  <si>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</si>
  <si>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</si>
  <si>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</si>
  <si>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</si>
  <si>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</si>
  <si>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</si>
  <si>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</si>
  <si>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</si>
  <si>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</si>
  <si>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</si>
  <si>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</si>
  <si>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</si>
  <si>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</si>
  <si>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</si>
  <si>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</si>
  <si>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</si>
  <si>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</si>
  <si>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</si>
  <si>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</si>
  <si>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</si>
  <si>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</si>
  <si>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</si>
  <si>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</si>
  <si>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</si>
  <si>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</si>
  <si>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</si>
  <si>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</si>
  <si>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</si>
  <si>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</si>
  <si>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</si>
  <si>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</si>
  <si>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</si>
  <si>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</si>
  <si>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</si>
  <si>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</si>
  <si>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</si>
  <si>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</si>
  <si>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</si>
  <si>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</si>
  <si>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</si>
  <si>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</si>
  <si>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</si>
  <si>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</si>
  <si>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</si>
  <si>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</si>
  <si>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</si>
  <si>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</si>
  <si>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</si>
  <si>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</si>
  <si>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</si>
  <si>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</si>
  <si>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</si>
  <si>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</si>
  <si>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</si>
  <si>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</si>
  <si>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</si>
  <si>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</si>
  <si>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</si>
  <si>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</si>
  <si>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</si>
  <si>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</si>
  <si>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</si>
  <si>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</si>
  <si>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</si>
  <si>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</si>
  <si>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</si>
  <si>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</si>
  <si>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</si>
  <si>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</si>
  <si>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</si>
  <si>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</si>
  <si>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</si>
  <si>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</si>
  <si>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</si>
  <si>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</si>
  <si>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</si>
  <si>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</si>
  <si>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</si>
  <si>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</si>
  <si>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</si>
  <si>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</si>
  <si>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</si>
  <si>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</si>
  <si>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</si>
  <si>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</si>
  <si>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</si>
  <si>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</si>
  <si>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</si>
  <si>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</si>
  <si>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</si>
  <si>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</si>
  <si>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</si>
  <si>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</si>
  <si>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</si>
  <si>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</si>
  <si>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</si>
  <si>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</si>
  <si>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</si>
  <si>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</si>
  <si>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</si>
  <si>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</si>
  <si>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</si>
  <si>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</si>
  <si>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</si>
  <si>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</si>
  <si>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</si>
  <si>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</si>
  <si>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</si>
  <si>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</si>
  <si>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</si>
  <si>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</si>
  <si>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</si>
  <si>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</si>
  <si>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</si>
  <si>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</si>
  <si>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</si>
  <si>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</si>
  <si>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</si>
  <si>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</si>
  <si>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</si>
  <si>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</si>
  <si>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</si>
  <si>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</si>
  <si>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</si>
  <si>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</si>
  <si>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</si>
  <si>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</si>
  <si>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</si>
  <si>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</si>
  <si>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</si>
  <si>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</si>
  <si>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</si>
  <si>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</si>
  <si>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</si>
  <si>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</si>
  <si>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</si>
  <si>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</si>
  <si>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</si>
  <si>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</si>
  <si>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</si>
  <si>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</si>
  <si>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</si>
  <si>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</si>
  <si>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</si>
  <si>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</si>
  <si>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</si>
  <si>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</si>
  <si>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</si>
  <si>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</si>
  <si>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</si>
  <si>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</si>
  <si>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</si>
  <si>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</si>
  <si>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</si>
  <si>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</si>
  <si>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</si>
  <si>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</si>
  <si>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</si>
  <si>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</si>
  <si>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</si>
  <si>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</si>
  <si>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</si>
  <si>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</si>
  <si>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</si>
  <si>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</si>
  <si>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</si>
  <si>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</si>
  <si>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</si>
  <si>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</si>
  <si>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</si>
  <si>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</si>
  <si>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</si>
  <si>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</si>
  <si>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</si>
  <si>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</si>
  <si>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</si>
  <si>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</si>
  <si>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</si>
  <si>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</si>
  <si>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</si>
  <si>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</si>
  <si>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</si>
  <si>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</si>
  <si>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</si>
  <si>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</si>
  <si>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</si>
  <si>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</si>
  <si>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</si>
  <si>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</si>
  <si>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</si>
  <si>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</si>
  <si>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</si>
  <si>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</si>
  <si>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</si>
  <si>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</si>
  <si>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</si>
  <si>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</si>
  <si>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</si>
  <si>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</si>
  <si>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</si>
  <si>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</si>
  <si>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</si>
  <si>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</si>
  <si>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</si>
  <si>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</si>
  <si>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</si>
  <si>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</si>
  <si>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</si>
  <si>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</si>
  <si>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</si>
  <si>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</si>
  <si>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</si>
  <si>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</si>
  <si>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</si>
  <si>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</si>
  <si>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</si>
  <si>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</si>
  <si>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</si>
  <si>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</si>
  <si>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</si>
  <si>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</si>
  <si>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</si>
  <si>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</si>
  <si>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</si>
  <si>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</si>
  <si>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</si>
  <si>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</si>
  <si>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</si>
  <si>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</si>
  <si>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</si>
  <si>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</si>
  <si>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</si>
  <si>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</si>
  <si>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</si>
  <si>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</si>
  <si>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</si>
  <si>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</si>
  <si>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</si>
  <si>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</si>
  <si>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</si>
  <si>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</si>
  <si>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</si>
  <si>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</si>
  <si>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</si>
  <si>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</si>
  <si>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</si>
  <si>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</si>
  <si>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</si>
  <si>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</si>
  <si>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</si>
  <si>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</si>
  <si>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</si>
  <si>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</si>
  <si>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</si>
  <si>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</si>
  <si>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</si>
  <si>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</si>
  <si>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</si>
  <si>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</si>
  <si>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</si>
  <si>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</si>
  <si>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</si>
  <si>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</si>
  <si>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</si>
  <si>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</si>
  <si>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</si>
  <si>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</si>
  <si>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</si>
  <si>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</si>
  <si>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</si>
  <si>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</si>
  <si>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</si>
  <si>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</si>
  <si>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</si>
  <si>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</si>
  <si>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</si>
  <si>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</si>
  <si>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</si>
  <si>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</si>
  <si>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</si>
  <si>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</si>
  <si>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</si>
  <si>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</si>
  <si>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</si>
  <si>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</si>
  <si>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</si>
  <si>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</si>
  <si>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</si>
  <si>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</si>
  <si>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</si>
  <si>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</si>
  <si>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</si>
  <si>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</si>
  <si>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</si>
  <si>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</si>
  <si>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</si>
  <si>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</si>
  <si>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</si>
  <si>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</si>
  <si>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</si>
  <si>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</si>
  <si>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</si>
  <si>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</si>
  <si>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</si>
  <si>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</si>
  <si>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</si>
  <si>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</si>
  <si>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</si>
  <si>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</si>
  <si>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</si>
  <si>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</si>
  <si>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</si>
  <si>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</si>
  <si>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</si>
  <si>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</si>
  <si>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</si>
  <si>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</si>
  <si>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</si>
  <si>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</si>
  <si>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</si>
  <si>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</si>
  <si>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</si>
  <si>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</si>
  <si>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</si>
  <si>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</si>
  <si>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</si>
  <si>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</si>
  <si>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</si>
  <si>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</si>
  <si>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</si>
  <si>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</si>
  <si>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</si>
  <si>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</si>
  <si>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</si>
  <si>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</si>
  <si>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</si>
  <si>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</si>
  <si>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</si>
  <si>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</si>
  <si>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</si>
  <si>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</si>
  <si>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</si>
  <si>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</si>
  <si>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</si>
  <si>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</si>
  <si>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</si>
  <si>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</si>
  <si>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</si>
  <si>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</si>
  <si>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</si>
  <si>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</si>
  <si>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</si>
  <si>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</si>
  <si>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</si>
  <si>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</si>
  <si>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</si>
  <si>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</si>
  <si>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</si>
  <si>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</si>
  <si>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</si>
  <si>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</si>
  <si>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</si>
  <si>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</si>
  <si>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</si>
  <si>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</si>
  <si>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</si>
  <si>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</si>
  <si>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</si>
  <si>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</si>
  <si>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</si>
  <si>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</si>
  <si>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</si>
  <si>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</si>
  <si>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</si>
  <si>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</si>
  <si>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</si>
  <si>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</si>
  <si>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</si>
  <si>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</si>
  <si>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</si>
  <si>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</si>
  <si>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</si>
  <si>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</si>
  <si>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</si>
  <si>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</si>
  <si>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</si>
  <si>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</si>
  <si>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</si>
  <si>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</si>
  <si>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</si>
  <si>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</si>
  <si>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</si>
  <si>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</si>
  <si>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</si>
  <si>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</si>
  <si>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</si>
  <si>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</si>
  <si>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</si>
  <si>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</si>
  <si>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</si>
  <si>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</si>
  <si>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</si>
  <si>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</si>
  <si>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</si>
  <si>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</si>
  <si>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</si>
  <si>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</si>
  <si>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</si>
  <si>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</si>
  <si>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</si>
  <si>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</si>
  <si>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</si>
  <si>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</si>
  <si>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</si>
  <si>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</si>
  <si>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</si>
  <si>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</si>
  <si>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</si>
  <si>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</si>
  <si>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</si>
  <si>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</si>
  <si>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</si>
  <si>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</si>
  <si>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</si>
  <si>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</si>
  <si>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</si>
  <si>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</si>
  <si>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</si>
  <si>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</si>
  <si>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</si>
  <si>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</si>
  <si>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</si>
  <si>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</si>
  <si>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</si>
  <si>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</si>
  <si>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</si>
  <si>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</si>
  <si>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</si>
  <si>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</si>
  <si>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</si>
  <si>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</si>
  <si>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</si>
  <si>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</si>
  <si>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</si>
  <si>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</si>
  <si>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</si>
  <si>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</si>
  <si>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</si>
  <si>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</si>
  <si>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</si>
  <si>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</si>
  <si>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</si>
  <si>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</si>
  <si>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</si>
  <si>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</si>
  <si>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</si>
  <si>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</si>
  <si>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</si>
  <si>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</si>
  <si>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</si>
  <si>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</si>
  <si>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</si>
  <si>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</si>
  <si>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</si>
  <si>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</si>
  <si>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</si>
  <si>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</si>
  <si>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</si>
  <si>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</si>
  <si>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</si>
  <si>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</si>
  <si>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</si>
  <si>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</si>
  <si>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</si>
  <si>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</si>
  <si>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</si>
  <si>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</si>
  <si>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</si>
  <si>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</si>
  <si>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</si>
  <si>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</si>
  <si>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</si>
  <si>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</si>
  <si>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</si>
  <si>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</si>
  <si>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</si>
  <si>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</si>
  <si>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</si>
  <si>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</si>
  <si>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</si>
  <si>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</si>
  <si>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</si>
  <si>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</si>
  <si>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</si>
  <si>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</si>
  <si>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</si>
  <si>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</si>
  <si>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</si>
  <si>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</si>
  <si>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</si>
  <si>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</si>
  <si>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</si>
  <si>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</si>
  <si>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</si>
  <si>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</si>
  <si>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</si>
  <si>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</si>
  <si>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</si>
  <si>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</si>
  <si>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</si>
  <si>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</si>
  <si>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</si>
  <si>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</si>
  <si>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</si>
  <si>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</si>
  <si>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</si>
  <si>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</si>
  <si>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</si>
  <si>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</si>
  <si>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</si>
  <si>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</si>
  <si>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</si>
  <si>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</si>
  <si>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</si>
  <si>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</si>
  <si>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</si>
  <si>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</si>
  <si>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</si>
  <si>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</si>
  <si>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</si>
  <si>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</si>
  <si>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</si>
  <si>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</si>
  <si>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</si>
  <si>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</si>
  <si>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</si>
  <si>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</si>
  <si>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</si>
  <si>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</si>
  <si>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</si>
  <si>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</si>
  <si>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</si>
  <si>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</si>
  <si>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</si>
  <si>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</si>
  <si>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</si>
  <si>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</si>
  <si>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</si>
  <si>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</si>
  <si>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</si>
  <si>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</si>
  <si>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</si>
  <si>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</si>
  <si>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</si>
  <si>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</si>
  <si>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</si>
  <si>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</si>
  <si>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</si>
  <si>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</si>
  <si>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</si>
  <si>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</si>
  <si>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</si>
  <si>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</si>
  <si>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</si>
  <si>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</si>
  <si>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</si>
  <si>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</si>
  <si>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</si>
  <si>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</si>
  <si>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</si>
  <si>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</si>
  <si>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</si>
  <si>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</si>
  <si>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</si>
  <si>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</si>
  <si>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</si>
  <si>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</si>
  <si>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</si>
  <si>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</si>
  <si>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</si>
  <si>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</si>
  <si>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</si>
  <si>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</si>
  <si>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</si>
  <si>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</si>
  <si>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</si>
  <si>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</si>
  <si>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</si>
  <si>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</si>
  <si>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</si>
  <si>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</si>
  <si>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</si>
  <si>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</si>
  <si>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</si>
  <si>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</si>
  <si>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</si>
  <si>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</si>
  <si>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</si>
  <si>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</si>
  <si>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</si>
  <si>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</si>
  <si>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</si>
  <si>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</si>
  <si>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</si>
  <si>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</si>
  <si>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</si>
  <si>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</si>
  <si>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</si>
  <si>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</si>
  <si>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</si>
  <si>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</si>
  <si>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</si>
  <si>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</si>
  <si>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</si>
  <si>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</si>
  <si>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</si>
  <si>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</si>
  <si>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</si>
  <si>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</si>
  <si>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</si>
  <si>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</si>
  <si>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</si>
  <si>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</si>
  <si>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</si>
  <si>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</si>
  <si>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</si>
  <si>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</si>
  <si>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</si>
  <si>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</si>
  <si>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</si>
  <si>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</si>
  <si>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</si>
  <si>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</si>
  <si>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</si>
  <si>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</si>
  <si>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</si>
  <si>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</si>
  <si>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</si>
  <si>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</si>
  <si>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</si>
  <si>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</si>
  <si>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</si>
  <si>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</si>
  <si>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</si>
  <si>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</si>
  <si>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</si>
  <si>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</si>
  <si>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</si>
  <si>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</si>
  <si>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</si>
  <si>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</si>
  <si>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</si>
  <si>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</si>
  <si>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</si>
  <si>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</si>
  <si>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</si>
  <si>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</si>
  <si>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</si>
  <si>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</si>
  <si>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</si>
  <si>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</si>
  <si>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</si>
  <si>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</si>
  <si>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</si>
  <si>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</si>
  <si>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</si>
  <si>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</si>
  <si>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</si>
  <si>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</si>
  <si>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</si>
  <si>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</si>
  <si>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</si>
  <si>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</si>
  <si>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</si>
  <si>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</si>
  <si>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</si>
  <si>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</si>
  <si>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</si>
  <si>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</si>
  <si>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</si>
  <si>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</si>
  <si>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</si>
  <si>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</si>
  <si>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</si>
  <si>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</si>
  <si>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</si>
  <si>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</si>
  <si>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</si>
  <si>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</si>
  <si>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</si>
  <si>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</si>
  <si>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</si>
  <si>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</si>
  <si>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</si>
  <si>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</si>
  <si>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</si>
  <si>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</si>
  <si>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</si>
  <si>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</si>
  <si>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</si>
  <si>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</si>
  <si>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</si>
  <si>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</si>
  <si>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</si>
  <si>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</si>
  <si>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</si>
  <si>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</si>
  <si>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</si>
  <si>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</si>
  <si>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</si>
  <si>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</si>
  <si>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</si>
  <si>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</si>
  <si>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</si>
  <si>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</si>
  <si>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</si>
  <si>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</si>
  <si>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</si>
  <si>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</si>
  <si>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</si>
  <si>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</si>
  <si>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</si>
  <si>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</si>
  <si>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</si>
  <si>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</si>
  <si>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</si>
  <si>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</si>
  <si>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</si>
  <si>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</si>
  <si>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</si>
  <si>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</si>
  <si>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</si>
  <si>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</si>
  <si>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</si>
  <si>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</si>
  <si>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</si>
  <si>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</si>
  <si>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</si>
  <si>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</si>
  <si>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</si>
  <si>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</si>
  <si>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</si>
  <si>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</si>
  <si>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</si>
  <si>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</si>
  <si>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</si>
  <si>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</si>
  <si>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</si>
  <si>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</si>
  <si>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</si>
  <si>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</si>
  <si>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</si>
  <si>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</si>
  <si>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</si>
  <si>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</si>
  <si>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</si>
  <si>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</si>
  <si>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</si>
  <si>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</si>
  <si>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</si>
  <si>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</si>
  <si>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</si>
  <si>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</si>
  <si>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</si>
  <si>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</si>
  <si>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</si>
  <si>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</si>
  <si>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</si>
  <si>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</si>
  <si>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</si>
  <si>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</si>
  <si>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</si>
  <si>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</si>
  <si>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</si>
  <si>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</si>
  <si>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</si>
  <si>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</si>
  <si>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</si>
  <si>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</si>
  <si>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</si>
  <si>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</si>
  <si>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</si>
  <si>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</si>
  <si>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</si>
  <si>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</si>
  <si>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</si>
  <si>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</si>
  <si>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</si>
  <si>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</si>
  <si>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</si>
  <si>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</si>
  <si>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</si>
  <si>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</si>
  <si>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</si>
  <si>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</si>
  <si>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</si>
  <si>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</si>
  <si>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</si>
  <si>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</si>
  <si>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</si>
  <si>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</si>
  <si>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</si>
  <si>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</si>
  <si>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</si>
  <si>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</si>
  <si>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</si>
  <si>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</si>
  <si>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</si>
  <si>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</si>
  <si>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</si>
  <si>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</si>
  <si>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</si>
  <si>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</si>
  <si>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</si>
  <si>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</si>
  <si>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</si>
  <si>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</si>
  <si>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</si>
  <si>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</si>
  <si>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</si>
  <si>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</si>
  <si>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</si>
  <si>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</si>
  <si>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</si>
  <si>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</si>
  <si>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</si>
  <si>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</si>
  <si>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</si>
  <si>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</si>
  <si>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</si>
  <si>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</si>
  <si>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</si>
  <si>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</si>
  <si>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</si>
  <si>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</si>
  <si>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</si>
  <si>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</si>
  <si>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</si>
  <si>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</si>
  <si>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</si>
  <si>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</si>
  <si>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</si>
  <si>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</si>
  <si>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</si>
  <si>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</si>
  <si>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</si>
  <si>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</si>
  <si>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</si>
  <si>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</si>
  <si>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</si>
  <si>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</si>
  <si>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</si>
  <si>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</si>
  <si>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</si>
  <si>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</si>
  <si>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</si>
  <si>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</si>
  <si>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</si>
  <si>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</si>
  <si>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</si>
  <si>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</si>
  <si>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</si>
  <si>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</si>
  <si>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</si>
  <si>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</si>
  <si>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</si>
  <si>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</si>
  <si>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</si>
  <si>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</si>
  <si>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</si>
  <si>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</si>
  <si>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</si>
  <si>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</si>
  <si>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</si>
  <si>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</si>
  <si>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</si>
  <si>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</si>
  <si>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</si>
  <si>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</si>
  <si>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</si>
  <si>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</si>
  <si>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</si>
  <si>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</si>
  <si>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</si>
  <si>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</si>
  <si>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</si>
  <si>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</si>
  <si>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</si>
  <si>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</si>
  <si>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</si>
  <si>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</si>
  <si>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</si>
  <si>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</si>
  <si>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</si>
  <si>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</si>
  <si>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</si>
  <si>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</si>
  <si>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</si>
  <si>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</si>
  <si>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</si>
  <si>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</si>
  <si>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</si>
  <si>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</si>
  <si>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</si>
  <si>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</si>
  <si>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</si>
  <si>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</si>
  <si>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</si>
  <si>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</si>
  <si>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</si>
  <si>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</si>
  <si>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</si>
  <si>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</si>
  <si>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</si>
  <si>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</si>
  <si>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</si>
  <si>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</si>
  <si>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</si>
  <si>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</si>
  <si>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</si>
  <si>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</si>
  <si>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</si>
  <si>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</si>
  <si>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</si>
  <si>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</si>
  <si>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</si>
  <si>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</si>
  <si>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</si>
  <si>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</si>
  <si>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</si>
  <si>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</si>
  <si>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</si>
  <si>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</si>
  <si>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</si>
  <si>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</si>
  <si>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</si>
  <si>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</si>
  <si>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</si>
  <si>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</si>
  <si>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</si>
  <si>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</si>
  <si>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</si>
  <si>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</si>
  <si>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</si>
  <si>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</si>
  <si>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</si>
  <si>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</si>
  <si>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</si>
  <si>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</si>
  <si>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</si>
  <si>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</si>
  <si>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</si>
  <si>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</si>
  <si>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</si>
  <si>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</si>
  <si>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</si>
  <si>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</si>
  <si>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</si>
  <si>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</si>
  <si>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</si>
  <si>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</si>
  <si>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</si>
  <si>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</si>
  <si>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</si>
  <si>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</si>
  <si>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</si>
  <si>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</si>
  <si>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</si>
  <si>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</si>
  <si>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</si>
  <si>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</si>
  <si>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</si>
  <si>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</si>
  <si>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</si>
  <si>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</si>
  <si>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</si>
  <si>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</si>
  <si>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</si>
  <si>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</si>
  <si>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</si>
  <si>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</si>
  <si>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</si>
  <si>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</si>
  <si>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</si>
  <si>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</si>
  <si>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</si>
  <si>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</si>
  <si>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</si>
  <si>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</si>
  <si>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</si>
  <si>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</si>
  <si>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</si>
  <si>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</si>
  <si>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</si>
  <si>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</si>
  <si>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</si>
  <si>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</si>
  <si>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</si>
  <si>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</si>
  <si>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</si>
  <si>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</si>
  <si>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</si>
  <si>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</si>
  <si>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</si>
  <si>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</si>
  <si>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</si>
  <si>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</si>
  <si>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</si>
  <si>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</si>
  <si>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</si>
  <si>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</si>
  <si>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</si>
  <si>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</si>
  <si>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</si>
  <si>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</si>
  <si>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</si>
  <si>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</si>
  <si>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</si>
  <si>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</si>
  <si>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</si>
  <si>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</si>
  <si>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</si>
  <si>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</si>
  <si>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</si>
  <si>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</si>
  <si>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</si>
  <si>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</si>
  <si>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</si>
  <si>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</si>
  <si>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</si>
  <si>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</si>
  <si>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</si>
  <si>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</si>
  <si>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</si>
  <si>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</si>
  <si>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</si>
  <si>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</si>
  <si>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</si>
  <si>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</si>
  <si>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</si>
  <si>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</si>
  <si>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</si>
  <si>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</si>
  <si>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</si>
  <si>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</si>
  <si>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</si>
  <si>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</si>
  <si>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</si>
  <si>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</si>
  <si>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</si>
  <si>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</si>
  <si>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</si>
  <si>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</si>
  <si>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</si>
  <si>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</si>
  <si>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</si>
  <si>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</si>
  <si>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</si>
  <si>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</si>
  <si>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</si>
  <si>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</si>
  <si>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</si>
  <si>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</si>
  <si>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</si>
  <si>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</si>
  <si>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</si>
  <si>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</si>
  <si>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</si>
  <si>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</si>
  <si>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</si>
  <si>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</si>
  <si>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</si>
  <si>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</si>
  <si>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</si>
  <si>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</si>
  <si>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</si>
  <si>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</si>
  <si>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</si>
  <si>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</si>
  <si>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</si>
  <si>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</si>
  <si>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</si>
  <si>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</si>
  <si>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</si>
  <si>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</si>
  <si>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</si>
  <si>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</si>
  <si>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</si>
  <si>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</si>
  <si>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</si>
  <si>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</si>
  <si>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</si>
  <si>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</si>
  <si>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</si>
  <si>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</si>
  <si>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</si>
  <si>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</si>
  <si>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</si>
  <si>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</si>
  <si>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</si>
  <si>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</si>
  <si>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</si>
  <si>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</si>
  <si>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</si>
  <si>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</si>
  <si>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</si>
  <si>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</si>
  <si>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</si>
  <si>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</si>
  <si>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</si>
  <si>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</si>
  <si>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</si>
  <si>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</si>
  <si>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</si>
  <si>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</si>
  <si>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</si>
  <si>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</si>
  <si>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</si>
  <si>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</si>
  <si>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</si>
  <si>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</si>
  <si>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</si>
  <si>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</si>
  <si>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</si>
  <si>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</si>
  <si>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</si>
  <si>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</si>
  <si>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</si>
  <si>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</si>
  <si>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</si>
  <si>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</si>
  <si>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</si>
  <si>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</si>
  <si>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</si>
  <si>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</si>
  <si>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</si>
  <si>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</si>
  <si>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</si>
  <si>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</si>
  <si>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</si>
  <si>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</si>
  <si>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</si>
  <si>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</si>
  <si>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</si>
  <si>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</si>
  <si>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</si>
  <si>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</si>
  <si>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</si>
  <si>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</si>
  <si>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</si>
  <si>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</si>
  <si>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</si>
  <si>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</si>
  <si>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</si>
  <si>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</si>
  <si>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</si>
  <si>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</si>
  <si>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</si>
  <si>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</si>
  <si>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</si>
  <si>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</si>
  <si>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</si>
  <si>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</si>
  <si>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</si>
  <si>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</si>
  <si>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</si>
  <si>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</si>
  <si>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</si>
  <si>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</si>
  <si>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</si>
  <si>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</si>
  <si>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</si>
  <si>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</si>
  <si>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</si>
  <si>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</si>
  <si>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</si>
  <si>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</si>
  <si>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</si>
  <si>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</si>
  <si>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</si>
  <si>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</si>
  <si>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</si>
  <si>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</si>
  <si>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</si>
  <si>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</si>
  <si>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</si>
  <si>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</si>
  <si>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</si>
  <si>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</si>
  <si>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</si>
  <si>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</si>
  <si>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</si>
  <si>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</si>
  <si>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</si>
  <si>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</si>
  <si>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</si>
  <si>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</si>
  <si>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</si>
  <si>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</si>
  <si>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</si>
  <si>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</si>
  <si>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</si>
  <si>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</si>
  <si>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</si>
  <si>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</si>
  <si>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</si>
  <si>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</si>
  <si>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</si>
  <si>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</si>
  <si>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</si>
  <si>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</si>
  <si>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</si>
  <si>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</si>
  <si>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</si>
  <si>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</si>
  <si>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</si>
  <si>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</si>
  <si>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</si>
  <si>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</si>
  <si>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</si>
  <si>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</si>
  <si>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</si>
  <si>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</si>
  <si>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</si>
  <si>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</si>
  <si>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</si>
  <si>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</si>
  <si>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</si>
  <si>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</si>
  <si>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</si>
  <si>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</si>
  <si>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</si>
  <si>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</si>
  <si>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</si>
  <si>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</si>
  <si>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</si>
  <si>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</si>
  <si>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</si>
  <si>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</si>
  <si>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</si>
  <si>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</si>
  <si>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</si>
  <si>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</si>
  <si>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</si>
  <si>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</si>
  <si>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</si>
  <si>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</si>
  <si>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</si>
  <si>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</si>
  <si>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</si>
  <si>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</si>
  <si>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</si>
  <si>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</si>
  <si>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</si>
  <si>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</si>
  <si>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</si>
  <si>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</si>
  <si>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</si>
  <si>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</si>
  <si>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</si>
  <si>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</si>
  <si>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</si>
  <si>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</si>
  <si>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</si>
  <si>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</si>
  <si>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</si>
  <si>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</si>
  <si>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</si>
  <si>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</si>
  <si>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</si>
  <si>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</si>
  <si>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</si>
  <si>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</si>
  <si>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</si>
  <si>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</si>
  <si>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</si>
  <si>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</si>
  <si>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</si>
  <si>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</si>
  <si>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</si>
  <si>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</si>
  <si>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</si>
  <si>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</si>
  <si>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</si>
  <si>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</si>
  <si>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</si>
  <si>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</si>
  <si>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</si>
  <si>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</si>
  <si>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</si>
  <si>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</si>
  <si>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</si>
  <si>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</si>
  <si>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</si>
  <si>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</si>
  <si>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</si>
  <si>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</si>
  <si>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</si>
  <si>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</si>
  <si>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</si>
  <si>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</si>
  <si>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</si>
  <si>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</si>
  <si>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</si>
  <si>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</si>
  <si>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</si>
  <si>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</si>
  <si>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</si>
  <si>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</si>
  <si>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</si>
  <si>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</si>
  <si>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</si>
  <si>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</si>
  <si>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</si>
  <si>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</si>
  <si>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</si>
  <si>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</si>
  <si>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</si>
  <si>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</si>
  <si>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</si>
  <si>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</si>
  <si>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</si>
  <si>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</si>
  <si>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</si>
  <si>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</si>
  <si>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</si>
  <si>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</si>
  <si>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</si>
  <si>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</si>
  <si>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</si>
  <si>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</si>
  <si>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</si>
  <si>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</si>
  <si>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</si>
  <si>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</si>
  <si>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</si>
  <si>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</si>
  <si>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</si>
  <si>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</si>
  <si>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</si>
  <si>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</si>
  <si>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</si>
  <si>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</si>
  <si>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</si>
  <si>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</si>
  <si>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</si>
  <si>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</si>
  <si>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</si>
  <si>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</si>
  <si>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</si>
  <si>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</si>
  <si>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</si>
  <si>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</si>
  <si>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</si>
  <si>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</si>
  <si>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</si>
  <si>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</si>
  <si>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</si>
  <si>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</si>
  <si>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</si>
  <si>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</si>
  <si>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</si>
  <si>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</si>
  <si>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</si>
  <si>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</si>
  <si>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</si>
  <si>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</si>
  <si>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</si>
  <si>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</si>
  <si>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</si>
  <si>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</si>
  <si>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</si>
  <si>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</si>
  <si>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</si>
  <si>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</si>
  <si>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</si>
  <si>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</si>
  <si>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</si>
  <si>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</si>
  <si>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</si>
  <si>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</si>
  <si>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</si>
  <si>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</si>
  <si>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</si>
  <si>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</si>
  <si>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</si>
  <si>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</si>
  <si>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</si>
  <si>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</si>
  <si>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</si>
  <si>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</si>
  <si>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</si>
  <si>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</si>
  <si>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</si>
  <si>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</si>
  <si>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</si>
  <si>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</si>
  <si>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</si>
  <si>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</si>
  <si>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</si>
  <si>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</si>
  <si>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</si>
  <si>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</si>
  <si>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</si>
  <si>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</si>
  <si>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</si>
  <si>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</si>
  <si>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</si>
  <si>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</si>
  <si>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</si>
  <si>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</si>
  <si>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</si>
  <si>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</si>
  <si>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</si>
  <si>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</si>
  <si>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</si>
  <si>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</si>
  <si>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</si>
  <si>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</si>
  <si>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</si>
  <si>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</si>
  <si>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</si>
  <si>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</si>
  <si>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</si>
  <si>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</si>
  <si>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</si>
  <si>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</si>
  <si>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</si>
  <si>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</si>
  <si>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</si>
  <si>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</si>
  <si>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</si>
  <si>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</si>
  <si>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</si>
  <si>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</si>
  <si>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</si>
  <si>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</si>
  <si>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</si>
  <si>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</si>
  <si>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</si>
  <si>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</si>
  <si>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</si>
  <si>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</si>
  <si>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</si>
  <si>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</si>
  <si>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</si>
  <si>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</si>
  <si>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</si>
  <si>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</si>
  <si>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</si>
  <si>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</si>
  <si>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</si>
  <si>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</si>
  <si>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</si>
  <si>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</si>
  <si>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</si>
  <si>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</si>
  <si>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</si>
  <si>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</si>
  <si>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</si>
  <si>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</si>
  <si>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</si>
  <si>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</si>
  <si>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</si>
  <si>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</si>
  <si>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</si>
  <si>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</si>
  <si>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</si>
  <si>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</si>
  <si>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</si>
  <si>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</si>
  <si>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</si>
  <si>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</si>
  <si>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</si>
  <si>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</si>
  <si>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</si>
  <si>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</si>
  <si>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</si>
  <si>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</si>
  <si>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</si>
  <si>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</si>
  <si>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</si>
  <si>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</si>
  <si>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</si>
  <si>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</si>
  <si>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</si>
  <si>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</si>
  <si>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</si>
  <si>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</si>
  <si>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</si>
  <si>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</si>
  <si>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</si>
  <si>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</si>
  <si>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</si>
  <si>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</si>
  <si>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</si>
  <si>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</si>
  <si>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</si>
  <si>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</si>
  <si>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</si>
  <si>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</si>
  <si>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</si>
  <si>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</si>
  <si>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</si>
  <si>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</si>
  <si>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</si>
  <si>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</si>
  <si>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</si>
  <si>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</si>
  <si>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</si>
  <si>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</si>
  <si>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</si>
  <si>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</si>
  <si>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</si>
  <si>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</si>
  <si>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</si>
  <si>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</si>
  <si>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</si>
  <si>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</si>
  <si>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</si>
  <si>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</si>
  <si>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</si>
  <si>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</si>
  <si>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</si>
  <si>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</si>
  <si>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</si>
  <si>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</si>
  <si>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</si>
  <si>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</si>
  <si>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</si>
  <si>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</si>
  <si>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</si>
  <si>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</si>
  <si>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</si>
  <si>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</si>
  <si>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</si>
  <si>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</si>
  <si>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</si>
  <si>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</si>
  <si>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</si>
  <si>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</si>
  <si>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</si>
  <si>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</si>
  <si>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</si>
  <si>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</si>
  <si>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</si>
  <si>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</si>
  <si>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</si>
  <si>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</si>
  <si>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</si>
  <si>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</si>
  <si>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</si>
  <si>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</si>
  <si>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</si>
  <si>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</si>
  <si>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</si>
  <si>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</si>
  <si>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</si>
  <si>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</si>
  <si>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</si>
  <si>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</si>
  <si>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</si>
  <si>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</si>
  <si>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</si>
  <si>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</si>
  <si>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</si>
  <si>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</si>
  <si>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</si>
  <si>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</si>
  <si>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</si>
  <si>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</si>
  <si>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</si>
  <si>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</si>
  <si>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</si>
  <si>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</si>
  <si>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</si>
  <si>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</si>
  <si>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</si>
  <si>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</si>
  <si>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</si>
  <si>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</si>
  <si>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</si>
  <si>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</si>
  <si>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</si>
  <si>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</si>
  <si>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</si>
  <si>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</si>
  <si>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</si>
  <si>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</si>
  <si>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</si>
  <si>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</si>
  <si>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</si>
  <si>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</si>
  <si>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</si>
  <si>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</si>
  <si>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</si>
  <si>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</si>
  <si>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</si>
  <si>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</si>
  <si>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</si>
  <si>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</si>
  <si>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</si>
  <si>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</si>
  <si>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</si>
  <si>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</si>
  <si>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</si>
  <si>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</si>
  <si>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</si>
  <si>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</si>
  <si>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</si>
  <si>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</si>
  <si>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</si>
  <si>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</si>
  <si>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</si>
  <si>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</si>
  <si>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</si>
  <si>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</si>
  <si>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</si>
  <si>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</si>
  <si>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</si>
  <si>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</si>
  <si>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</si>
  <si>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</si>
  <si>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</si>
  <si>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</si>
  <si>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</si>
  <si>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</si>
  <si>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</si>
  <si>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</si>
  <si>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</si>
  <si>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</si>
  <si>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</si>
  <si>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</si>
  <si>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</si>
  <si>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</si>
  <si>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</si>
  <si>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</si>
  <si>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</si>
  <si>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</si>
  <si>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</si>
  <si>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</si>
  <si>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</si>
  <si>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</si>
  <si>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</si>
  <si>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</si>
  <si>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</si>
  <si>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</si>
  <si>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</si>
  <si>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</si>
  <si>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</si>
  <si>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</si>
  <si>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</si>
  <si>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</si>
  <si>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</si>
  <si>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</si>
  <si>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</si>
  <si>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</si>
  <si>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</si>
  <si>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</si>
  <si>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</si>
  <si>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</si>
  <si>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</si>
  <si>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</si>
  <si>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</si>
  <si>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</si>
  <si>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</si>
  <si>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</si>
  <si>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</si>
  <si>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</si>
  <si>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</si>
  <si>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</si>
  <si>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</si>
  <si>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</si>
  <si>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</si>
  <si>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</si>
  <si>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</si>
  <si>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</si>
  <si>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</si>
  <si>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</si>
  <si>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</si>
  <si>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</si>
  <si>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</si>
  <si>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</si>
  <si>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</si>
  <si>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</si>
  <si>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</si>
  <si>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</si>
  <si>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</si>
  <si>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</si>
  <si>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</si>
  <si>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</si>
  <si>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</si>
  <si>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</si>
  <si>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</si>
  <si>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</si>
  <si>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</si>
  <si>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</si>
  <si>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</si>
  <si>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</si>
  <si>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</si>
  <si>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</si>
  <si>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</si>
  <si>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</si>
  <si>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</si>
  <si>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</si>
  <si>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</si>
  <si>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</si>
  <si>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</si>
  <si>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</si>
  <si>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</si>
  <si>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</si>
  <si>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</si>
  <si>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</si>
  <si>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</si>
  <si>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</si>
  <si>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</si>
  <si>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</si>
  <si>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</si>
  <si>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</si>
  <si>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</si>
  <si>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</si>
  <si>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</si>
  <si>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</si>
  <si>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</si>
  <si>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</si>
  <si>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</si>
  <si>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</si>
  <si>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</si>
  <si>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</si>
  <si>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</si>
  <si>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</si>
  <si>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</si>
  <si>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</si>
  <si>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</si>
  <si>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</si>
  <si>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</si>
  <si>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</si>
  <si>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</si>
  <si>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</si>
  <si>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</si>
  <si>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</si>
  <si>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</si>
  <si>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</si>
  <si>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</si>
  <si>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</si>
  <si>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</si>
  <si>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</si>
  <si>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</si>
  <si>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</si>
  <si>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</si>
  <si>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</si>
  <si>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</si>
  <si>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</si>
  <si>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</si>
  <si>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</si>
  <si>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</si>
  <si>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</si>
  <si>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</si>
  <si>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</si>
  <si>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</si>
  <si>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</si>
  <si>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</si>
  <si>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</si>
  <si>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</si>
  <si>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</si>
  <si>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</si>
  <si>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</si>
  <si>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</si>
  <si>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</si>
  <si>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</si>
  <si>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</si>
  <si>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</si>
  <si>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</si>
  <si>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</si>
  <si>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</si>
  <si>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</si>
  <si>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</si>
  <si>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</si>
  <si>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</si>
  <si>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</si>
  <si>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</si>
  <si>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</si>
  <si>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</si>
  <si>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</si>
  <si>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</si>
  <si>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</si>
  <si>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</si>
  <si>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</si>
  <si>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</si>
  <si>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</si>
  <si>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</si>
  <si>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</si>
  <si>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</si>
  <si>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</si>
  <si>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</si>
  <si>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</si>
  <si>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</si>
  <si>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</si>
  <si>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</si>
  <si>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</si>
  <si>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</si>
  <si>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</si>
  <si>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</si>
  <si>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</si>
  <si>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</si>
  <si>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</si>
  <si>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</si>
  <si>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</si>
  <si>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</si>
  <si>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</si>
  <si>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</si>
  <si>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</si>
  <si>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</si>
  <si>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</si>
  <si>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</si>
  <si>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</si>
  <si>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</si>
  <si>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</si>
  <si>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</si>
  <si>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</si>
  <si>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</si>
  <si>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</si>
  <si>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</si>
  <si>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</si>
  <si>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</si>
  <si>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</si>
  <si>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</si>
  <si>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</si>
  <si>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</si>
  <si>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</si>
  <si>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</si>
  <si>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</si>
  <si>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</si>
  <si>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</si>
  <si>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</si>
  <si>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</si>
  <si>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</si>
  <si>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</si>
  <si>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</si>
  <si>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</si>
  <si>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</si>
  <si>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</si>
  <si>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</si>
  <si>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</si>
  <si>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</si>
  <si>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</si>
  <si>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</si>
  <si>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</si>
  <si>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</si>
  <si>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</si>
  <si>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</si>
  <si>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</si>
  <si>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</si>
  <si>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</si>
  <si>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</si>
  <si>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</si>
  <si>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</si>
  <si>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</si>
  <si>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</si>
  <si>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</si>
  <si>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</si>
  <si>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</si>
  <si>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</si>
  <si>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</si>
  <si>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</si>
  <si>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</si>
  <si>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</si>
  <si>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</si>
  <si>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</si>
  <si>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</si>
  <si>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</si>
  <si>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</si>
  <si>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</si>
  <si>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</si>
  <si>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</si>
  <si>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</si>
  <si>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</si>
  <si>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</si>
  <si>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</si>
  <si>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</si>
  <si>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</si>
  <si>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</si>
  <si>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</si>
  <si>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</si>
  <si>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</si>
  <si>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</si>
  <si>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</si>
  <si>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</si>
  <si>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</si>
  <si>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</si>
  <si>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</si>
  <si>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</si>
  <si>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</si>
  <si>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</si>
  <si>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</si>
  <si>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</si>
  <si>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</si>
  <si>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</si>
  <si>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</si>
  <si>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</si>
  <si>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</si>
  <si>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</si>
  <si>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</si>
  <si>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</si>
  <si>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</si>
  <si>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</si>
  <si>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</si>
  <si>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</si>
  <si>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</si>
  <si>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</si>
  <si>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</si>
  <si>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</si>
  <si>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</si>
  <si>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</si>
  <si>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</si>
  <si>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</si>
  <si>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</si>
  <si>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</si>
  <si>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</si>
  <si>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</si>
  <si>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</si>
  <si>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</si>
  <si>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</si>
  <si>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</si>
  <si>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</si>
  <si>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</si>
  <si>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</si>
  <si>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</si>
  <si>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</si>
  <si>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</si>
  <si>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</si>
  <si>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</si>
  <si>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</si>
  <si>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</si>
  <si>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</si>
  <si>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</si>
  <si>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</si>
  <si>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</si>
  <si>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</si>
  <si>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</si>
  <si>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</si>
  <si>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</si>
  <si>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</si>
  <si>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</si>
  <si>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</si>
  <si>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</si>
  <si>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</si>
  <si>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</si>
  <si>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</si>
  <si>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</si>
  <si>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</si>
  <si>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</si>
  <si>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</si>
  <si>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</si>
  <si>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</si>
  <si>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</si>
  <si>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</si>
  <si>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</si>
  <si>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</si>
  <si>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</si>
  <si>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</si>
  <si>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</si>
  <si>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</si>
  <si>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</si>
  <si>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</si>
  <si>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</si>
  <si>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</si>
  <si>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</si>
  <si>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</si>
  <si>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</si>
  <si>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</si>
  <si>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</si>
  <si>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</si>
  <si>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</si>
  <si>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</si>
  <si>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</si>
  <si>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</si>
  <si>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</si>
  <si>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</si>
  <si>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</si>
  <si>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</si>
  <si>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</si>
  <si>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</si>
  <si>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</si>
  <si>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</si>
  <si>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</si>
  <si>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</si>
  <si>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</si>
  <si>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</si>
  <si>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</si>
  <si>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</si>
  <si>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</si>
  <si>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</si>
  <si>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</si>
  <si>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</si>
  <si>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</si>
  <si>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</si>
  <si>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</si>
  <si>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</si>
  <si>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</si>
  <si>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</si>
  <si>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</si>
  <si>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</si>
  <si>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</si>
  <si>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</si>
  <si>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</si>
  <si>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</si>
  <si>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</si>
  <si>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</si>
  <si>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</si>
  <si>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</si>
  <si>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</si>
  <si>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</si>
  <si>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</si>
  <si>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</si>
  <si>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</si>
  <si>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</si>
  <si>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</si>
  <si>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</si>
  <si>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</si>
  <si>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</si>
  <si>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</si>
  <si>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</si>
  <si>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</si>
  <si>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</si>
  <si>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</si>
  <si>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</si>
  <si>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</si>
  <si>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</si>
  <si>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</si>
  <si>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</si>
  <si>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</si>
  <si>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</si>
  <si>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</si>
  <si>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</si>
  <si>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</si>
  <si>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</si>
  <si>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</si>
  <si>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</si>
  <si>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</si>
  <si>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</si>
  <si>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</si>
  <si>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</si>
  <si>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</si>
  <si>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</si>
  <si>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</si>
  <si>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</si>
  <si>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</si>
  <si>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</si>
  <si>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</si>
  <si>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</si>
  <si>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</si>
  <si>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</si>
  <si>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</si>
  <si>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</si>
  <si>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</si>
  <si>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</si>
  <si>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</si>
  <si>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</si>
  <si>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</si>
  <si>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</si>
  <si>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</si>
  <si>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</si>
  <si>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</si>
  <si>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</si>
  <si>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</si>
  <si>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</si>
  <si>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</si>
  <si>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</si>
  <si>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</si>
  <si>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</si>
  <si>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</si>
  <si>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</si>
  <si>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</si>
  <si>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</si>
  <si>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</si>
  <si>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</si>
  <si>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</si>
  <si>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</si>
  <si>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</si>
  <si>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</si>
  <si>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</si>
  <si>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</si>
  <si>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</si>
  <si>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</si>
  <si>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</si>
  <si>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</si>
  <si>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</si>
  <si>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</si>
  <si>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</si>
  <si>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</si>
  <si>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</si>
  <si>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</si>
  <si>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</si>
  <si>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</si>
  <si>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</si>
  <si>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</si>
  <si>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</si>
  <si>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</si>
  <si>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</si>
  <si>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</si>
  <si>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</si>
  <si>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</si>
  <si>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</si>
  <si>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</si>
  <si>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</si>
  <si>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</si>
  <si>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</si>
  <si>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</si>
  <si>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</si>
  <si>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</si>
  <si>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</si>
  <si>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</si>
  <si>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</si>
  <si>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</si>
  <si>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</si>
  <si>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</si>
  <si>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</si>
  <si>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</si>
  <si>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</si>
  <si>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</si>
  <si>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</si>
  <si>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</si>
  <si>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</si>
  <si>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</si>
  <si>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</si>
  <si>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</si>
  <si>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</si>
  <si>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</si>
  <si>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</si>
  <si>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</si>
  <si>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</si>
  <si>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</si>
  <si>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</si>
  <si>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</si>
  <si>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</si>
  <si>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</si>
  <si>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</si>
  <si>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</si>
  <si>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</si>
  <si>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</si>
  <si>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</si>
  <si>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</si>
  <si>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</si>
  <si>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</si>
  <si>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</si>
  <si>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</si>
  <si>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</si>
  <si>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</si>
  <si>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</si>
  <si>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</si>
  <si>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</si>
  <si>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</si>
  <si>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</si>
  <si>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</si>
  <si>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</si>
  <si>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</si>
  <si>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</si>
  <si>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</si>
  <si>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</si>
  <si>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</si>
  <si>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</si>
  <si>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</si>
  <si>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</si>
  <si>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</si>
  <si>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</si>
  <si>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</si>
  <si>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</si>
  <si>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</si>
  <si>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</si>
  <si>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</si>
  <si>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</si>
  <si>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</si>
  <si>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</si>
  <si>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</si>
  <si>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</si>
  <si>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</si>
  <si>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</si>
  <si>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</si>
  <si>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</si>
  <si>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</si>
  <si>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</si>
  <si>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</si>
  <si>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</si>
  <si>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</si>
  <si>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</si>
  <si>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</si>
  <si>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</si>
  <si>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</si>
  <si>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</si>
  <si>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</si>
  <si>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</si>
  <si>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</si>
  <si>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</si>
  <si>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</si>
  <si>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</si>
  <si>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</si>
  <si>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</si>
  <si>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</si>
  <si>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</si>
  <si>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</si>
  <si>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</si>
  <si>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</si>
  <si>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</si>
  <si>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</si>
  <si>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</si>
  <si>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</si>
  <si>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</si>
  <si>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</si>
  <si>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</si>
  <si>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</si>
  <si>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</si>
  <si>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</si>
  <si>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</si>
  <si>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</si>
  <si>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</si>
  <si>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</si>
  <si>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</si>
  <si>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</si>
  <si>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</si>
  <si>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</si>
  <si>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</si>
  <si>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</si>
  <si>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</si>
  <si>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</si>
  <si>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</si>
  <si>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</si>
  <si>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</si>
  <si>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</si>
  <si>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</si>
  <si>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</si>
  <si>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</si>
  <si>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</si>
  <si>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</si>
  <si>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</si>
  <si>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</si>
  <si>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</si>
  <si>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</si>
  <si>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</si>
  <si>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</si>
  <si>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</si>
  <si>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</si>
  <si>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</si>
  <si>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</si>
  <si>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</si>
  <si>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</si>
  <si>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</si>
  <si>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</si>
  <si>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</si>
  <si>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</si>
  <si>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</si>
  <si>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</si>
  <si>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</si>
  <si>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</si>
  <si>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</si>
  <si>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</si>
  <si>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</si>
  <si>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</si>
  <si>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</si>
  <si>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</si>
  <si>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</si>
  <si>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</si>
  <si>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</si>
  <si>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</si>
  <si>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</si>
  <si>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</si>
  <si>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</si>
  <si>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</si>
  <si>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</si>
  <si>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</si>
  <si>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</si>
  <si>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</si>
  <si>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</si>
  <si>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</si>
  <si>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</si>
  <si>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</si>
  <si>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</si>
  <si>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</si>
  <si>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</si>
  <si>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</si>
  <si>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</si>
  <si>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</si>
  <si>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</si>
  <si>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</si>
  <si>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</si>
  <si>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</si>
  <si>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</si>
  <si>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</si>
  <si>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</si>
  <si>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</si>
  <si>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</si>
  <si>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</si>
  <si>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</si>
  <si>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</si>
  <si>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</si>
  <si>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</si>
  <si>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</si>
  <si>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</si>
  <si>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</si>
  <si>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</si>
  <si>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</si>
  <si>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</si>
  <si>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</si>
  <si>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</si>
  <si>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</si>
  <si>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</si>
  <si>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</si>
  <si>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</si>
  <si>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</si>
  <si>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</si>
  <si>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</si>
  <si>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</si>
  <si>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</si>
  <si>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</si>
  <si>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</si>
  <si>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</si>
  <si>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</si>
  <si>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</si>
  <si>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</si>
  <si>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</si>
  <si>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</si>
  <si>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</si>
  <si>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</si>
  <si>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</si>
  <si>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</si>
  <si>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</si>
  <si>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</si>
  <si>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</si>
  <si>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</si>
  <si>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</si>
  <si>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</si>
  <si>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</si>
  <si>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</si>
  <si>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</si>
  <si>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</si>
  <si>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</si>
  <si>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</si>
  <si>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</si>
  <si>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</si>
  <si>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</si>
  <si>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</si>
  <si>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</si>
  <si>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</si>
  <si>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</si>
  <si>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</si>
  <si>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</si>
  <si>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</si>
  <si>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</si>
  <si>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</si>
  <si>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</si>
  <si>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</si>
  <si>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</si>
  <si>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</si>
  <si>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</si>
  <si>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</si>
  <si>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</si>
  <si>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</si>
  <si>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</si>
  <si>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</si>
  <si>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</si>
  <si>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</si>
  <si>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</si>
  <si>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</si>
  <si>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</si>
  <si>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</si>
  <si>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</si>
  <si>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</si>
  <si>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</si>
  <si>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</si>
  <si>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</si>
  <si>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</si>
  <si>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</si>
  <si>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</si>
  <si>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</si>
  <si>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</si>
  <si>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</si>
  <si>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</si>
  <si>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</si>
  <si>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</si>
  <si>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</si>
  <si>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</si>
  <si>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</si>
  <si>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</si>
  <si>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</si>
  <si>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</si>
  <si>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</si>
  <si>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</si>
  <si>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</si>
  <si>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</si>
  <si>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</si>
  <si>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</si>
  <si>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</si>
  <si>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</si>
  <si>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</si>
  <si>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</si>
  <si>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</si>
  <si>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</si>
  <si>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</si>
  <si>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</si>
  <si>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</si>
  <si>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</si>
  <si>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</si>
  <si>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</si>
  <si>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</si>
  <si>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</si>
  <si>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</si>
  <si>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</si>
  <si>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</si>
  <si>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</si>
  <si>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</si>
  <si>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</si>
  <si>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</si>
  <si>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</si>
  <si>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</si>
  <si>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</si>
  <si>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</si>
  <si>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</si>
  <si>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</si>
  <si>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</si>
  <si>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</si>
  <si>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</si>
  <si>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</si>
  <si>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</si>
  <si>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</si>
  <si>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</si>
  <si>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</si>
  <si>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</si>
  <si>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</si>
  <si>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</si>
  <si>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</si>
  <si>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</si>
  <si>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</si>
  <si>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</si>
  <si>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</si>
  <si>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</si>
  <si>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</si>
  <si>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</si>
  <si>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</si>
  <si>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</si>
  <si>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</si>
  <si>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</si>
  <si>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</si>
  <si>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</si>
  <si>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</si>
  <si>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</si>
  <si>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</si>
  <si>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</si>
  <si>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</si>
  <si>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</si>
  <si>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</si>
  <si>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</si>
  <si>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</si>
  <si>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</si>
  <si>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</si>
  <si>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</si>
  <si>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</si>
  <si>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</si>
  <si>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</si>
  <si>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</si>
  <si>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</si>
  <si>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</si>
  <si>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</si>
  <si>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</si>
  <si>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</si>
  <si>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</si>
  <si>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</si>
  <si>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</si>
  <si>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</si>
  <si>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</si>
  <si>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</si>
  <si>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</si>
  <si>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</si>
  <si>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</si>
  <si>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</si>
  <si>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</si>
  <si>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</si>
  <si>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</si>
  <si>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</si>
  <si>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</si>
  <si>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</si>
  <si>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</si>
  <si>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</si>
  <si>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</si>
  <si>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</si>
  <si>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</si>
  <si>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</si>
  <si>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</si>
  <si>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</si>
  <si>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</si>
  <si>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</si>
  <si>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</si>
  <si>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</si>
  <si>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</si>
  <si>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</si>
  <si>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</si>
  <si>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</si>
  <si>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</si>
  <si>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</si>
  <si>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</si>
  <si>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</si>
  <si>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</si>
  <si>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</si>
  <si>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</si>
  <si>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</si>
  <si>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</si>
  <si>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</si>
  <si>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</si>
  <si>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</si>
  <si>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</si>
  <si>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</si>
  <si>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</si>
  <si>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</si>
  <si>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</si>
  <si>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</si>
  <si>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</si>
  <si>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</si>
  <si>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</si>
  <si>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</si>
  <si>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</si>
  <si>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</si>
  <si>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</si>
  <si>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</si>
  <si>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</si>
  <si>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</si>
  <si>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</si>
  <si>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</si>
  <si>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</si>
  <si>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</si>
  <si>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</si>
  <si>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</si>
  <si>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</si>
  <si>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</si>
  <si>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</si>
  <si>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</si>
  <si>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</si>
  <si>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</si>
  <si>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</si>
  <si>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</si>
  <si>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</si>
  <si>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</si>
  <si>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</si>
  <si>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</si>
  <si>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</si>
  <si>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</si>
  <si>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</si>
  <si>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</si>
  <si>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</si>
  <si>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</si>
  <si>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</si>
  <si>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</si>
  <si>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</si>
  <si>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</si>
  <si>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</si>
  <si>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</si>
  <si>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</si>
  <si>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</si>
  <si>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</si>
  <si>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</si>
  <si>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</si>
  <si>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</si>
  <si>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</si>
  <si>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</si>
  <si>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</si>
  <si>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</si>
  <si>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</si>
  <si>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</si>
  <si>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</si>
  <si>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</si>
  <si>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</si>
  <si>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</si>
  <si>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</si>
  <si>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</si>
  <si>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</si>
  <si>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</si>
  <si>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</si>
  <si>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</si>
  <si>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</si>
  <si>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</si>
  <si>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</si>
  <si>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</si>
  <si>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</si>
  <si>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</si>
  <si>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</si>
  <si>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</si>
  <si>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</si>
  <si>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</si>
  <si>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</si>
  <si>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</si>
  <si>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</si>
  <si>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</si>
  <si>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</si>
  <si>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</si>
  <si>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</si>
  <si>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</si>
  <si>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</si>
  <si>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</si>
  <si>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</si>
  <si>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</si>
  <si>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</si>
  <si>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</si>
  <si>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</si>
  <si>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</si>
  <si>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</si>
  <si>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</si>
  <si>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</si>
  <si>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</si>
  <si>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</si>
  <si>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</si>
  <si>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</si>
  <si>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</si>
  <si>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</si>
  <si>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</si>
  <si>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</si>
  <si>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</si>
  <si>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</si>
  <si>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</si>
  <si>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</si>
  <si>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</si>
  <si>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</si>
  <si>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</si>
  <si>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</si>
  <si>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</si>
  <si>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</si>
  <si>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</si>
  <si>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</si>
  <si>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</si>
  <si>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</si>
  <si>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</si>
  <si>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</si>
  <si>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</si>
  <si>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</si>
  <si>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</si>
  <si>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</si>
  <si>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</si>
  <si>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</si>
  <si>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</si>
  <si>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</si>
  <si>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</si>
  <si>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</si>
  <si>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</si>
  <si>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</si>
  <si>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</si>
  <si>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</si>
  <si>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</si>
  <si>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</si>
  <si>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</si>
  <si>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</si>
  <si>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</si>
  <si>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</si>
  <si>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</si>
  <si>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</si>
  <si>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</si>
  <si>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</si>
  <si>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</si>
  <si>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</si>
  <si>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</si>
  <si>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</si>
  <si>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</si>
  <si>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</si>
  <si>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</si>
  <si>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</si>
  <si>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</si>
  <si>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</si>
  <si>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</si>
  <si>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</si>
  <si>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</si>
  <si>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</si>
  <si>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</si>
  <si>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</si>
  <si>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</si>
  <si>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</si>
  <si>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</si>
  <si>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</si>
  <si>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</si>
  <si>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</si>
  <si>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</si>
  <si>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</si>
  <si>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</si>
  <si>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</si>
  <si>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</si>
  <si>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</si>
  <si>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</si>
  <si>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</si>
  <si>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</si>
  <si>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</si>
  <si>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</si>
  <si>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</si>
  <si>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</si>
  <si>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</si>
  <si>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</si>
  <si>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</si>
  <si>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</si>
  <si>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</si>
  <si>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</si>
  <si>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</si>
  <si>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</si>
  <si>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</si>
  <si>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</si>
  <si>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</si>
  <si>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</si>
  <si>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</si>
  <si>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</si>
  <si>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</si>
  <si>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</si>
  <si>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</si>
  <si>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</si>
  <si>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</si>
  <si>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</si>
  <si>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</si>
  <si>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</si>
  <si>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</si>
  <si>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</si>
  <si>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</si>
  <si>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</si>
  <si>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</si>
  <si>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</si>
  <si>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</si>
  <si>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</si>
  <si>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</si>
  <si>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</si>
  <si>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</si>
  <si>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</si>
  <si>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</si>
  <si>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</si>
  <si>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</si>
  <si>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</si>
  <si>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</si>
  <si>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</si>
  <si>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</si>
  <si>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</si>
  <si>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</si>
  <si>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</si>
  <si>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</si>
  <si>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</si>
  <si>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</si>
  <si>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</si>
  <si>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</si>
  <si>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</si>
  <si>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</si>
  <si>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</si>
  <si>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</si>
  <si>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</si>
  <si>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</si>
  <si>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</si>
  <si>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</si>
  <si>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</si>
  <si>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</si>
  <si>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</si>
  <si>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</si>
  <si>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</si>
  <si>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</si>
  <si>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</si>
  <si>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</si>
  <si>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</si>
  <si>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</si>
  <si>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</si>
  <si>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</si>
  <si>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</si>
  <si>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</si>
  <si>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</si>
  <si>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</si>
  <si>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</si>
  <si>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</si>
  <si>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</si>
  <si>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</si>
  <si>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</si>
  <si>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</si>
  <si>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</si>
  <si>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</si>
  <si>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</si>
  <si>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</si>
  <si>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</si>
  <si>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</si>
  <si>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</si>
  <si>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</si>
  <si>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</si>
  <si>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</si>
  <si>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</si>
  <si>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</si>
  <si>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</si>
  <si>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</si>
  <si>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</si>
  <si>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</si>
  <si>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</si>
  <si>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</si>
  <si>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</si>
  <si>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</si>
  <si>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</si>
  <si>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</si>
  <si>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</si>
  <si>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</si>
  <si>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</si>
  <si>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</si>
  <si>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</si>
  <si>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</si>
  <si>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</si>
  <si>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</si>
  <si>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</si>
  <si>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</si>
  <si>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</si>
  <si>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</si>
  <si>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</si>
  <si>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</si>
  <si>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</si>
  <si>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</si>
  <si>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</si>
  <si>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</si>
  <si>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</si>
  <si>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</si>
  <si>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</si>
  <si>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</si>
  <si>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</si>
  <si>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</si>
  <si>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</si>
  <si>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</si>
  <si>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</si>
  <si>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</si>
  <si>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</si>
  <si>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</si>
  <si>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</si>
  <si>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</si>
  <si>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</si>
  <si>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</si>
  <si>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</si>
  <si>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</si>
  <si>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</si>
  <si>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</si>
  <si>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</si>
  <si>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</si>
  <si>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</si>
  <si>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</si>
  <si>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</si>
  <si>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</si>
  <si>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</si>
  <si>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</si>
  <si>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</si>
  <si>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</si>
  <si>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</si>
  <si>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</si>
  <si>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</si>
  <si>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</si>
  <si>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</si>
  <si>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</si>
  <si>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</si>
  <si>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</si>
  <si>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</si>
  <si>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</si>
  <si>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</si>
  <si>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</si>
  <si>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</si>
  <si>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</si>
  <si>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</si>
  <si>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</si>
  <si>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</si>
  <si>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</si>
  <si>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</si>
  <si>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</si>
  <si>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</si>
  <si>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</si>
  <si>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</si>
  <si>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</si>
  <si>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</si>
  <si>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</si>
  <si>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</si>
  <si>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</si>
  <si>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</si>
  <si>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</si>
  <si>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</si>
  <si>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</si>
  <si>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</si>
  <si>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</si>
  <si>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</si>
  <si>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</si>
  <si>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</si>
  <si>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</si>
  <si>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</si>
  <si>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</si>
  <si>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</si>
  <si>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</si>
  <si>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</si>
  <si>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</si>
  <si>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</si>
  <si>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</si>
  <si>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</si>
  <si>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</si>
  <si>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</si>
  <si>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</si>
  <si>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</si>
  <si>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</si>
  <si>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</si>
  <si>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</si>
  <si>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</si>
  <si>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</si>
  <si>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</si>
  <si>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</si>
  <si>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</si>
  <si>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</si>
  <si>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</si>
  <si>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</si>
  <si>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</si>
  <si>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</si>
  <si>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</si>
  <si>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</si>
  <si>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</si>
  <si>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</si>
  <si>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</si>
  <si>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</si>
  <si>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</si>
  <si>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</si>
  <si>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</si>
  <si>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</si>
  <si>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</si>
  <si>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</si>
  <si>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</si>
  <si>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</si>
  <si>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</si>
  <si>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</si>
  <si>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</si>
  <si>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</si>
  <si>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</si>
  <si>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</si>
  <si>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</si>
  <si>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</si>
  <si>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</si>
  <si>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</si>
  <si>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</si>
  <si>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</si>
  <si>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</si>
  <si>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</si>
  <si>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</si>
  <si>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</si>
  <si>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</si>
  <si>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</si>
  <si>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</si>
  <si>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</si>
  <si>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</si>
  <si>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</si>
  <si>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</si>
  <si>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</si>
  <si>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</si>
  <si>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</si>
  <si>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</si>
  <si>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</si>
  <si>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</si>
  <si>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</si>
  <si>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</si>
  <si>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</si>
  <si>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</si>
  <si>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</si>
  <si>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</si>
  <si>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</si>
  <si>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</si>
  <si>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</si>
  <si>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</si>
  <si>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</si>
  <si>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</si>
  <si>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</si>
  <si>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</si>
  <si>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</si>
  <si>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</si>
  <si>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</si>
  <si>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</si>
  <si>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</si>
  <si>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</si>
  <si>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</si>
  <si>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</si>
  <si>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</si>
  <si>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</si>
  <si>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</si>
  <si>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</si>
  <si>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</si>
  <si>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</si>
  <si>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</si>
  <si>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</si>
  <si>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</si>
  <si>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</si>
  <si>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</si>
  <si>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</si>
  <si>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</si>
  <si>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</si>
  <si>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</si>
  <si>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</si>
  <si>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</si>
  <si>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</si>
  <si>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</si>
  <si>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</si>
  <si>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</si>
  <si>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</si>
  <si>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</si>
  <si>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</si>
  <si>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</si>
  <si>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</si>
  <si>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</si>
  <si>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</si>
  <si>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</si>
  <si>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</si>
  <si>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</si>
  <si>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</si>
  <si>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</si>
  <si>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</si>
  <si>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</si>
  <si>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</si>
  <si>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</si>
  <si>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</si>
  <si>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</si>
  <si>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</si>
  <si>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</si>
  <si>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</si>
  <si>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</si>
  <si>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</si>
  <si>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</si>
  <si>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</si>
  <si>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</si>
  <si>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</si>
  <si>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</si>
  <si>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</si>
  <si>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</si>
  <si>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</si>
  <si>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</si>
  <si>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</si>
  <si>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</si>
  <si>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</si>
  <si>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</si>
  <si>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</si>
  <si>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</si>
  <si>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</si>
  <si>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</si>
  <si>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</si>
  <si>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</si>
  <si>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</si>
  <si>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</si>
  <si>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</si>
  <si>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</si>
  <si>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</si>
  <si>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</si>
  <si>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</si>
  <si>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</si>
  <si>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</si>
  <si>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</si>
  <si>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</si>
  <si>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</si>
  <si>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</si>
  <si>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</si>
  <si>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</si>
  <si>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</si>
  <si>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</si>
  <si>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</si>
  <si>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</si>
  <si>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</si>
  <si>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</si>
  <si>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</si>
  <si>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</si>
  <si>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</si>
  <si>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</si>
  <si>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</si>
  <si>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</si>
  <si>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</si>
  <si>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</si>
  <si>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</si>
  <si>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</si>
  <si>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</si>
  <si>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</si>
  <si>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</si>
  <si>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</si>
  <si>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</si>
  <si>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</si>
  <si>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</si>
  <si>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</si>
  <si>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</si>
  <si>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</si>
  <si>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</si>
  <si>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</si>
  <si>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</si>
  <si>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</si>
  <si>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</si>
  <si>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</si>
  <si>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</si>
  <si>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</si>
  <si>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</si>
  <si>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</si>
  <si>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</si>
  <si>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</si>
  <si>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</si>
  <si>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</si>
  <si>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</si>
  <si>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</si>
  <si>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</si>
  <si>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</si>
  <si>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</si>
  <si>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</si>
  <si>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</si>
  <si>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</si>
  <si>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</si>
  <si>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</si>
  <si>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</si>
  <si>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</si>
  <si>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</si>
  <si>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</si>
  <si>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</si>
  <si>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</si>
  <si>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</si>
  <si>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</si>
  <si>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</si>
  <si>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</si>
  <si>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</si>
  <si>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</si>
  <si>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</si>
  <si>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</si>
  <si>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</si>
  <si>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</si>
  <si>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</si>
  <si>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</si>
  <si>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</si>
  <si>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</si>
  <si>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</si>
  <si>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</si>
  <si>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</si>
  <si>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</si>
  <si>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</si>
  <si>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</si>
  <si>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</si>
  <si>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</si>
  <si>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</si>
  <si>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</si>
  <si>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</si>
  <si>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</si>
  <si>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</si>
  <si>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</si>
  <si>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</si>
  <si>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</si>
  <si>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</si>
  <si>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</si>
  <si>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</si>
  <si>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</si>
  <si>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</si>
  <si>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</si>
  <si>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</si>
  <si>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</si>
  <si>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</si>
  <si>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</si>
  <si>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</si>
  <si>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</si>
  <si>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</si>
  <si>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</si>
  <si>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</si>
  <si>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</si>
  <si>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</si>
  <si>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</si>
  <si>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</si>
  <si>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</si>
  <si>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</si>
  <si>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</si>
  <si>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</si>
  <si>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</si>
  <si>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</si>
  <si>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</si>
  <si>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</si>
  <si>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</si>
  <si>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</si>
  <si>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</si>
  <si>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</si>
  <si>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</si>
  <si>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</si>
  <si>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</si>
  <si>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</si>
  <si>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</si>
  <si>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</si>
  <si>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</si>
  <si>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</si>
  <si>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</si>
  <si>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</si>
  <si>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</si>
  <si>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</si>
  <si>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</si>
  <si>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</si>
  <si>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</si>
  <si>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</si>
  <si>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</si>
  <si>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</si>
  <si>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</si>
  <si>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</si>
  <si>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</si>
  <si>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</si>
  <si>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</si>
  <si>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</si>
  <si>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</si>
  <si>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</si>
  <si>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</si>
  <si>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</si>
  <si>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</si>
  <si>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</si>
  <si>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</si>
  <si>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</si>
  <si>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</si>
  <si>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</si>
  <si>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</si>
  <si>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</si>
  <si>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</si>
  <si>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</si>
  <si>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</si>
  <si>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</si>
  <si>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</si>
  <si>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</si>
  <si>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</si>
  <si>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</si>
  <si>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</si>
  <si>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</si>
  <si>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</si>
  <si>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</si>
  <si>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</si>
  <si>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</si>
  <si>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</si>
  <si>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</si>
  <si>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</si>
  <si>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</si>
  <si>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</si>
  <si>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</si>
  <si>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</si>
  <si>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</si>
  <si>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</si>
  <si>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</si>
  <si>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</si>
  <si>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</si>
  <si>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</si>
  <si>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</si>
  <si>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</si>
  <si>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</si>
  <si>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</si>
  <si>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</si>
  <si>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</si>
  <si>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</si>
  <si>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</si>
  <si>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</si>
  <si>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</si>
  <si>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</si>
  <si>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</si>
  <si>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</si>
  <si>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</si>
  <si>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</si>
  <si>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</si>
  <si>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</si>
  <si>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</si>
  <si>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</si>
  <si>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</si>
  <si>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</si>
  <si>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</si>
  <si>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</si>
  <si>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</si>
  <si>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</si>
  <si>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</si>
  <si>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</si>
  <si>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</si>
  <si>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</si>
  <si>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</si>
  <si>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</si>
  <si>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</si>
  <si>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</si>
  <si>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</si>
  <si>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</si>
  <si>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</si>
  <si>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</si>
  <si>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</si>
  <si>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</si>
  <si>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</si>
  <si>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</si>
  <si>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</si>
  <si>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</si>
  <si>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</si>
  <si>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</si>
  <si>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</si>
  <si>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</si>
  <si>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</si>
  <si>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</si>
  <si>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</si>
  <si>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</si>
  <si>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</si>
  <si>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</si>
  <si>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</si>
  <si>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</si>
  <si>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</si>
  <si>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</si>
  <si>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</si>
  <si>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</si>
  <si>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</si>
  <si>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</si>
  <si>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</si>
  <si>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</si>
  <si>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</si>
  <si>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</si>
  <si>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</si>
  <si>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</si>
  <si>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</si>
  <si>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</si>
  <si>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</si>
  <si>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</si>
  <si>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</si>
  <si>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</si>
  <si>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</si>
  <si>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</si>
  <si>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</si>
  <si>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</si>
  <si>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</si>
  <si>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</si>
  <si>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</si>
  <si>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</si>
  <si>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</si>
  <si>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</si>
  <si>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</si>
  <si>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</si>
  <si>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</si>
  <si>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</si>
  <si>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</si>
  <si>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</si>
  <si>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</si>
  <si>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</si>
  <si>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</si>
  <si>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</si>
  <si>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</si>
  <si>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</si>
  <si>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</si>
  <si>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</si>
  <si>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</si>
  <si>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</si>
  <si>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</si>
  <si>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</si>
  <si>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</si>
  <si>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</si>
  <si>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</si>
  <si>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</si>
  <si>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</si>
  <si>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</si>
  <si>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</si>
  <si>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</si>
  <si>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</si>
  <si>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</si>
  <si>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</si>
  <si>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</si>
  <si>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</si>
  <si>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</si>
  <si>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</si>
  <si>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</si>
  <si>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</si>
  <si>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</si>
  <si>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</si>
  <si>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</si>
  <si>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</si>
  <si>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</si>
  <si>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</si>
  <si>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</si>
  <si>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</si>
  <si>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</si>
  <si>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</si>
  <si>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</si>
  <si>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</si>
  <si>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</si>
  <si>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</si>
  <si>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</si>
  <si>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</si>
  <si>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</si>
  <si>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</si>
  <si>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</si>
  <si>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</si>
  <si>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</si>
  <si>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</si>
  <si>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</si>
  <si>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</si>
  <si>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</si>
  <si>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</si>
  <si>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</si>
  <si>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</si>
  <si>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</si>
  <si>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</si>
  <si>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</si>
  <si>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</si>
  <si>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</si>
  <si>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</si>
  <si>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</si>
  <si>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</si>
  <si>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</si>
  <si>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</si>
  <si>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</si>
  <si>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</si>
  <si>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</si>
  <si>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</si>
  <si>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</si>
  <si>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</si>
  <si>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</si>
  <si>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</si>
  <si>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</si>
  <si>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</si>
  <si>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</si>
  <si>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</si>
  <si>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</si>
  <si>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</si>
  <si>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</si>
  <si>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</si>
  <si>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</si>
  <si>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</si>
  <si>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</si>
  <si>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</si>
  <si>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</si>
  <si>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</si>
  <si>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</si>
  <si>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</si>
  <si>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</si>
  <si>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</si>
  <si>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</si>
  <si>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</si>
  <si>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</si>
  <si>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</si>
  <si>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</si>
  <si>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</si>
  <si>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</si>
  <si>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</si>
  <si>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</si>
  <si>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</si>
  <si>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</si>
  <si>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</si>
  <si>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</si>
  <si>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</si>
  <si>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</si>
  <si>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</si>
  <si>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</si>
  <si>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</si>
  <si>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</si>
  <si>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</si>
  <si>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</si>
  <si>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</si>
  <si>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</si>
  <si>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</si>
  <si>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</si>
  <si>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</si>
  <si>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</si>
  <si>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</si>
  <si>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</si>
  <si>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</si>
  <si>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</si>
  <si>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</si>
  <si>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</si>
  <si>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</si>
  <si>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</si>
  <si>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</si>
  <si>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</si>
  <si>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</si>
  <si>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</si>
  <si>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</si>
  <si>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</si>
  <si>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</si>
  <si>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</si>
  <si>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</si>
  <si>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</si>
  <si>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</si>
  <si>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</si>
  <si>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</si>
  <si>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</si>
  <si>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</si>
  <si>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</si>
  <si>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</si>
  <si>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</si>
  <si>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</si>
  <si>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</si>
  <si>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</si>
  <si>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</si>
  <si>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</si>
  <si>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</si>
  <si>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</si>
  <si>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</si>
  <si>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</si>
  <si>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</si>
  <si>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</si>
  <si>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</si>
  <si>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</si>
  <si>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</si>
  <si>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</si>
  <si>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</si>
  <si>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</si>
  <si>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</si>
  <si>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</si>
  <si>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</si>
  <si>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</si>
  <si>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</si>
  <si>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</si>
  <si>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</si>
  <si>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</si>
  <si>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</si>
  <si>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</si>
  <si>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</si>
  <si>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</si>
  <si>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</si>
  <si>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</si>
  <si>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</si>
  <si>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</si>
  <si>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</si>
  <si>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</si>
  <si>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</si>
  <si>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</si>
  <si>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</si>
  <si>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</si>
  <si>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</si>
  <si>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</si>
  <si>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</si>
  <si>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</si>
  <si>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</si>
  <si>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</si>
  <si>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</si>
  <si>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</si>
  <si>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</si>
  <si>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</si>
  <si>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</si>
  <si>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</si>
  <si>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</si>
  <si>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</si>
  <si>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</si>
  <si>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</si>
  <si>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</si>
  <si>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</si>
  <si>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</si>
  <si>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</si>
  <si>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</si>
  <si>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</si>
  <si>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</si>
  <si>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</si>
  <si>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</si>
  <si>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</si>
  <si>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</si>
  <si>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</si>
  <si>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</si>
  <si>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</si>
  <si>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</si>
  <si>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</si>
  <si>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</si>
  <si>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</si>
  <si>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</si>
  <si>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</si>
  <si>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</si>
  <si>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</si>
  <si>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</si>
  <si>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</si>
  <si>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</si>
  <si>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</si>
  <si>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</si>
  <si>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</si>
  <si>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</si>
  <si>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</si>
  <si>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</si>
  <si>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</si>
  <si>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</si>
  <si>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</si>
  <si>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</si>
  <si>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</si>
  <si>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</si>
  <si>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</si>
  <si>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</si>
  <si>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</si>
  <si>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</si>
  <si>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</si>
  <si>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</si>
  <si>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</si>
  <si>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</si>
  <si>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</si>
  <si>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</si>
  <si>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</si>
  <si>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</si>
  <si>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</si>
  <si>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</si>
  <si>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</si>
  <si>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</si>
  <si>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</si>
  <si>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</si>
  <si>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</si>
  <si>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</si>
  <si>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</si>
  <si>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</si>
  <si>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</si>
  <si>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</si>
  <si>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</si>
  <si>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</si>
  <si>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</si>
  <si>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</si>
  <si>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</si>
  <si>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</si>
  <si>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</si>
  <si>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</si>
  <si>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</si>
  <si>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</si>
  <si>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</si>
  <si>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</si>
  <si>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</si>
  <si>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</si>
  <si>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</si>
  <si>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</si>
  <si>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</si>
  <si>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</si>
  <si>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</si>
  <si>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</si>
  <si>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</si>
  <si>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</si>
  <si>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</si>
  <si>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</si>
  <si>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</si>
  <si>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</si>
  <si>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</si>
  <si>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</si>
  <si>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</si>
  <si>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</si>
  <si>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</si>
  <si>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</si>
  <si>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</si>
  <si>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</si>
  <si>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</si>
  <si>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</si>
  <si>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</si>
  <si>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</si>
  <si>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</si>
  <si>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</si>
  <si>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</si>
  <si>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</si>
  <si>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</si>
  <si>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</si>
  <si>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</si>
  <si>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</si>
  <si>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</si>
  <si>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</si>
  <si>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</si>
  <si>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</si>
  <si>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</si>
  <si>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</si>
  <si>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</si>
  <si>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</si>
  <si>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</si>
  <si>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</si>
  <si>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</si>
  <si>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</si>
  <si>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</si>
  <si>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</si>
  <si>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</si>
  <si>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</si>
  <si>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</si>
  <si>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</si>
  <si>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</si>
  <si>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</si>
  <si>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</si>
  <si>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</si>
  <si>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</si>
  <si>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</si>
  <si>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</si>
  <si>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</si>
  <si>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</si>
  <si>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</si>
  <si>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</si>
  <si>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</si>
  <si>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</si>
  <si>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</si>
  <si>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</si>
  <si>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</si>
  <si>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</si>
  <si>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</si>
  <si>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</si>
  <si>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</si>
  <si>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</si>
  <si>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</si>
  <si>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</si>
  <si>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</si>
  <si>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</si>
  <si>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</si>
  <si>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</si>
  <si>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</si>
  <si>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</si>
  <si>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</si>
  <si>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</si>
  <si>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</si>
  <si>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</si>
  <si>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</si>
  <si>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</si>
  <si>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</si>
  <si>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</si>
  <si>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</si>
  <si>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</si>
  <si>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</si>
  <si>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</si>
  <si>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</si>
  <si>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</si>
  <si>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</si>
  <si>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</si>
  <si>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</si>
  <si>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</si>
  <si>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</si>
  <si>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</si>
  <si>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</si>
  <si>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</si>
  <si>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</si>
  <si>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</si>
  <si>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</si>
  <si>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</si>
  <si>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</si>
  <si>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</si>
  <si>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</si>
  <si>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</si>
  <si>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</si>
  <si>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</si>
  <si>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</si>
  <si>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</si>
  <si>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</si>
  <si>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</si>
  <si>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</si>
  <si>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</si>
  <si>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</si>
  <si>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</si>
  <si>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</si>
  <si>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</si>
  <si>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</si>
  <si>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</si>
  <si>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</si>
  <si>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</si>
  <si>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</si>
  <si>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</si>
  <si>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</si>
  <si>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</si>
  <si>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</si>
  <si>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</si>
  <si>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</si>
  <si>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</si>
  <si>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</si>
  <si>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</si>
  <si>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</si>
  <si>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</si>
  <si>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</si>
  <si>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</si>
  <si>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</si>
  <si>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</si>
  <si>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</si>
  <si>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</si>
  <si>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</si>
  <si>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</si>
  <si>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</si>
  <si>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</si>
  <si>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</si>
  <si>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</si>
  <si>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</si>
  <si>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</si>
  <si>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</si>
  <si>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</si>
  <si>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</si>
  <si>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</si>
  <si>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</si>
  <si>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</si>
  <si>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</si>
  <si>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</si>
  <si>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</si>
  <si>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</si>
  <si>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</si>
  <si>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</si>
  <si>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</si>
  <si>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</si>
  <si>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</si>
  <si>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</si>
  <si>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</si>
  <si>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</si>
  <si>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</si>
  <si>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</si>
  <si>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</si>
  <si>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</si>
  <si>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</si>
  <si>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</si>
  <si>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</si>
  <si>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</si>
  <si>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</si>
  <si>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</si>
  <si>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</si>
  <si>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</si>
  <si>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</si>
  <si>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</si>
  <si>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</si>
  <si>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</si>
  <si>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</si>
  <si>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</si>
  <si>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</si>
  <si>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</si>
  <si>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</si>
  <si>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</si>
  <si>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</si>
  <si>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</si>
  <si>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</si>
  <si>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</si>
  <si>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</si>
  <si>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</si>
  <si>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</si>
  <si>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</si>
  <si>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</si>
  <si>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</si>
  <si>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</si>
  <si>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</si>
  <si>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</si>
  <si>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</si>
  <si>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</si>
  <si>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</si>
  <si>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</si>
  <si>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</si>
  <si>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</si>
  <si>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</si>
  <si>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</si>
  <si>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</si>
  <si>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</si>
  <si>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</si>
  <si>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</si>
  <si>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</si>
  <si>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</si>
  <si>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</si>
  <si>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</si>
  <si>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</si>
  <si>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</si>
  <si>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</si>
  <si>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</si>
  <si>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</si>
  <si>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</si>
  <si>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</si>
  <si>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</si>
  <si>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</si>
  <si>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</si>
  <si>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</si>
  <si>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</si>
  <si>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</si>
  <si>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</si>
  <si>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</si>
  <si>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</si>
  <si>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</si>
  <si>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</si>
  <si>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</si>
  <si>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</si>
  <si>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</si>
  <si>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</si>
  <si>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</si>
  <si>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</si>
  <si>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</si>
  <si>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</si>
  <si>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</si>
  <si>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</si>
  <si>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</si>
  <si>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</si>
  <si>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</si>
  <si>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</si>
  <si>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</si>
  <si>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</si>
  <si>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</si>
  <si>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</si>
  <si>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</si>
  <si>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</si>
  <si>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</si>
  <si>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</si>
  <si>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</si>
  <si>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</si>
  <si>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</si>
  <si>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</si>
  <si>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</si>
  <si>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</si>
  <si>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</si>
  <si>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</si>
  <si>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</si>
  <si>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</si>
  <si>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</si>
  <si>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</si>
  <si>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</si>
  <si>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</si>
  <si>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</si>
  <si>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</si>
  <si>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</si>
  <si>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</si>
  <si>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</si>
  <si>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</si>
  <si>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</si>
  <si>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</si>
  <si>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</si>
  <si>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</si>
  <si>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</si>
  <si>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</si>
  <si>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</si>
  <si>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</si>
  <si>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</si>
  <si>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</si>
  <si>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</si>
  <si>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</si>
  <si>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</si>
  <si>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</si>
  <si>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</si>
  <si>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</si>
  <si>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</si>
  <si>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</si>
  <si>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</si>
  <si>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</si>
  <si>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</si>
  <si>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</si>
  <si>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</si>
  <si>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</si>
  <si>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</si>
  <si>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</si>
  <si>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</si>
  <si>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</si>
  <si>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</si>
  <si>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</si>
  <si>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</si>
  <si>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</si>
  <si>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</si>
  <si>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</si>
  <si>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</si>
  <si>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</si>
  <si>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</si>
  <si>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</si>
  <si>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</si>
  <si>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</si>
  <si>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</si>
  <si>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</si>
  <si>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</si>
  <si>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</si>
  <si>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</si>
  <si>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</si>
  <si>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</si>
  <si>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</si>
  <si>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</si>
  <si>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</si>
  <si>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</si>
  <si>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</si>
  <si>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</si>
  <si>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</si>
  <si>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</si>
  <si>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</si>
  <si>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</si>
  <si>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</si>
  <si>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</si>
  <si>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</si>
  <si>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</si>
  <si>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</si>
  <si>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</si>
  <si>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</si>
  <si>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</si>
  <si>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</si>
  <si>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</si>
  <si>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</si>
  <si>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</si>
  <si>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</si>
  <si>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</si>
  <si>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</si>
  <si>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</si>
  <si>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</si>
  <si>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</si>
  <si>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</si>
  <si>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</si>
  <si>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</si>
  <si>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</si>
  <si>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</si>
  <si>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</si>
  <si>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</si>
  <si>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</si>
  <si>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</si>
  <si>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</si>
  <si>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</si>
  <si>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</si>
  <si>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</si>
  <si>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</si>
  <si>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</si>
  <si>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</si>
  <si>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</si>
  <si>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</si>
  <si>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</si>
  <si>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</si>
  <si>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</si>
  <si>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</si>
  <si>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</si>
  <si>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</si>
  <si>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</si>
  <si>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</si>
  <si>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</si>
  <si>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</si>
  <si>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</si>
  <si>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</si>
  <si>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</si>
  <si>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</si>
  <si>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</si>
  <si>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</si>
  <si>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</si>
  <si>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</si>
  <si>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</si>
  <si>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</si>
  <si>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</si>
  <si>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</si>
  <si>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</si>
  <si>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</si>
  <si>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</si>
  <si>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</si>
  <si>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</si>
  <si>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</si>
  <si>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</si>
  <si>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</si>
  <si>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</si>
  <si>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</si>
  <si>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</si>
  <si>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</si>
  <si>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</si>
  <si>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</si>
  <si>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</si>
  <si>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</si>
  <si>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</si>
  <si>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</si>
  <si>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</si>
  <si>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</si>
  <si>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</si>
  <si>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</si>
  <si>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</si>
  <si>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</si>
  <si>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</si>
  <si>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</si>
  <si>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</si>
  <si>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</si>
  <si>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</si>
  <si>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</si>
  <si>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</si>
  <si>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</si>
  <si>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</si>
  <si>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</si>
  <si>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</si>
  <si>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</si>
  <si>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</si>
  <si>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</si>
  <si>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</si>
  <si>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</si>
  <si>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</si>
  <si>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</si>
  <si>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</si>
  <si>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</si>
  <si>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</si>
  <si>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</si>
  <si>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</si>
  <si>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</si>
  <si>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</si>
  <si>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</si>
  <si>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</si>
  <si>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</si>
  <si>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</si>
  <si>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</si>
  <si>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</si>
  <si>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</si>
  <si>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</si>
  <si>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</si>
  <si>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</si>
  <si>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</si>
  <si>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</si>
  <si>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</si>
  <si>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</si>
  <si>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</si>
  <si>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</si>
  <si>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</si>
  <si>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</si>
  <si>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</si>
  <si>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</si>
  <si>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</si>
  <si>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</si>
  <si>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</si>
  <si>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</si>
  <si>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</si>
  <si>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</si>
  <si>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</si>
  <si>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</si>
  <si>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</si>
  <si>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</si>
  <si>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</si>
  <si>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</si>
  <si>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</si>
  <si>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</si>
  <si>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</si>
  <si>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</si>
  <si>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</si>
  <si>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</si>
  <si>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</si>
  <si>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</si>
  <si>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</si>
  <si>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</si>
  <si>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</si>
  <si>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</si>
  <si>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</si>
  <si>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</si>
  <si>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</si>
  <si>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</si>
  <si>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</si>
  <si>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</si>
  <si>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</si>
  <si>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</si>
  <si>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</si>
  <si>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</si>
  <si>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</si>
  <si>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</si>
  <si>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</si>
  <si>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</si>
  <si>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</si>
  <si>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</si>
  <si>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</si>
  <si>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</si>
  <si>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</si>
  <si>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</si>
  <si>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</si>
  <si>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</si>
  <si>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</si>
  <si>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</si>
  <si>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</si>
  <si>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</si>
  <si>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</si>
  <si>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</si>
  <si>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</si>
  <si>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</si>
  <si>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</si>
  <si>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</si>
  <si>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</si>
  <si>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</si>
  <si>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</si>
  <si>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</si>
  <si>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</si>
  <si>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</si>
  <si>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</si>
  <si>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</si>
  <si>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</si>
  <si>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</si>
  <si>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</si>
  <si>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</si>
  <si>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</si>
  <si>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</si>
  <si>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</si>
  <si>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</si>
  <si>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</si>
  <si>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</si>
  <si>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</si>
  <si>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</si>
  <si>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</si>
  <si>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</si>
  <si>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</si>
  <si>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</si>
  <si>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</si>
  <si>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</si>
  <si>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</si>
  <si>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</si>
  <si>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</si>
  <si>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</si>
  <si>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</si>
  <si>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</si>
  <si>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</si>
  <si>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</si>
  <si>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</si>
  <si>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</si>
  <si>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</si>
  <si>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</si>
  <si>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</si>
  <si>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</si>
  <si>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</si>
  <si>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</si>
  <si>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</si>
  <si>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</si>
  <si>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</si>
  <si>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</si>
  <si>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</si>
  <si>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</si>
  <si>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</si>
  <si>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</si>
  <si>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</si>
  <si>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</si>
  <si>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</si>
  <si>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</si>
  <si>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</si>
  <si>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</si>
  <si>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</si>
  <si>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</si>
  <si>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</si>
  <si>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</si>
  <si>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</si>
  <si>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</si>
  <si>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</si>
  <si>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</si>
  <si>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</si>
  <si>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</si>
  <si>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</si>
  <si>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</si>
  <si>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</si>
  <si>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</si>
  <si>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</si>
  <si>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</si>
  <si>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</si>
  <si>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</si>
  <si>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</si>
  <si>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</si>
  <si>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</si>
  <si>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</si>
  <si>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</si>
  <si>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</si>
  <si>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</si>
  <si>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</si>
  <si>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</si>
  <si>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</si>
  <si>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</si>
  <si>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</si>
  <si>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</si>
  <si>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</si>
  <si>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</si>
  <si>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</si>
  <si>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</si>
  <si>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</si>
  <si>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</si>
  <si>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</si>
  <si>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</si>
  <si>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</si>
  <si>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</si>
  <si>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</si>
  <si>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</si>
  <si>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</si>
  <si>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</si>
  <si>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</si>
  <si>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</si>
  <si>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</si>
  <si>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</si>
  <si>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</si>
  <si>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</si>
  <si>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</si>
  <si>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</si>
  <si>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</si>
  <si>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</si>
  <si>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</si>
  <si>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</si>
  <si>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</si>
  <si>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</si>
  <si>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</si>
  <si>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</si>
  <si>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</si>
  <si>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</si>
  <si>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</si>
  <si>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</si>
  <si>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</si>
  <si>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</si>
  <si>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</si>
  <si>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</si>
  <si>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</si>
  <si>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</si>
  <si>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</si>
  <si>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</si>
  <si>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</si>
  <si>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</si>
  <si>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</si>
  <si>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</si>
  <si>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</si>
  <si>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</si>
  <si>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</si>
  <si>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</si>
  <si>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</si>
  <si>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</si>
  <si>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</si>
  <si>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</si>
  <si>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</si>
  <si>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</si>
  <si>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</si>
  <si>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</si>
  <si>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</si>
  <si>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</si>
  <si>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</si>
  <si>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</si>
  <si>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</si>
  <si>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</si>
  <si>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</si>
  <si>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</si>
  <si>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</si>
  <si>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</si>
  <si>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</si>
  <si>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</si>
  <si>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</si>
  <si>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</si>
  <si>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</si>
  <si>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</si>
  <si>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</si>
  <si>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</si>
  <si>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</si>
  <si>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</si>
  <si>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</si>
  <si>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</si>
  <si>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</si>
  <si>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</si>
  <si>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</si>
  <si>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</si>
  <si>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</si>
  <si>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</si>
  <si>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</si>
  <si>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</si>
  <si>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</si>
  <si>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</si>
  <si>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</si>
  <si>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</si>
  <si>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</si>
  <si>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</si>
  <si>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</si>
  <si>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</si>
  <si>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</si>
  <si>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</si>
  <si>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</si>
  <si>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</si>
  <si>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</si>
  <si>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</si>
  <si>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</si>
  <si>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</si>
  <si>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</si>
  <si>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</si>
  <si>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</si>
  <si>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</si>
  <si>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</si>
  <si>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</si>
  <si>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</si>
  <si>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</si>
  <si>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</si>
  <si>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</si>
  <si>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</si>
  <si>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</si>
  <si>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</si>
  <si>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</si>
  <si>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</si>
  <si>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</si>
  <si>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</si>
  <si>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</si>
  <si>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</si>
  <si>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</si>
  <si>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</si>
  <si>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</si>
  <si>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</si>
  <si>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</si>
  <si>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</si>
  <si>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</si>
  <si>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</si>
  <si>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</si>
  <si>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</si>
  <si>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</si>
  <si>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</si>
  <si>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</si>
  <si>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</si>
  <si>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</si>
  <si>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</si>
  <si>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</si>
  <si>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</si>
  <si>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</si>
  <si>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</si>
  <si>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</si>
  <si>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</si>
  <si>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</si>
  <si>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</si>
  <si>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</si>
  <si>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</si>
  <si>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</si>
  <si>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</si>
  <si>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</si>
  <si>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</si>
  <si>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</si>
  <si>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</si>
  <si>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</si>
  <si>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</si>
  <si>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</si>
  <si>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</si>
  <si>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</si>
  <si>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</si>
  <si>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</si>
  <si>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</si>
  <si>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</si>
  <si>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</si>
  <si>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</si>
  <si>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</si>
  <si>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</si>
  <si>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</si>
  <si>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</si>
  <si>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</si>
  <si>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</si>
  <si>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</si>
  <si>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</si>
  <si>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</si>
  <si>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</si>
  <si>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</si>
  <si>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</si>
  <si>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</si>
  <si>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</si>
  <si>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</si>
  <si>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</si>
  <si>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</si>
  <si>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</si>
  <si>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</si>
  <si>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</si>
  <si>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</si>
  <si>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</si>
  <si>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</si>
  <si>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</si>
  <si>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</si>
  <si>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</si>
  <si>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</si>
  <si>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</si>
  <si>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</si>
  <si>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</si>
  <si>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</si>
  <si>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</si>
  <si>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</si>
  <si>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</si>
  <si>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</si>
  <si>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</si>
  <si>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</si>
  <si>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</si>
  <si>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</si>
  <si>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</si>
  <si>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</si>
  <si>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</si>
  <si>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</si>
  <si>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</si>
  <si>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</si>
  <si>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</si>
  <si>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</si>
  <si>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</si>
  <si>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</si>
  <si>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</si>
  <si>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</si>
  <si>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</si>
  <si>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</si>
  <si>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</si>
  <si>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</si>
  <si>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</si>
  <si>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</si>
  <si>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</si>
  <si>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</si>
  <si>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</si>
  <si>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</si>
  <si>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</si>
  <si>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</si>
  <si>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</si>
  <si>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</si>
  <si>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</si>
  <si>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</si>
  <si>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</si>
  <si>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</si>
  <si>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</si>
  <si>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</si>
  <si>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</si>
  <si>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</si>
  <si>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</si>
  <si>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</si>
  <si>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</si>
  <si>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</si>
  <si>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</si>
  <si>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</si>
  <si>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</si>
  <si>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</si>
  <si>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</si>
  <si>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</si>
  <si>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</si>
  <si>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</si>
  <si>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</si>
  <si>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</si>
  <si>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</si>
  <si>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</si>
  <si>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</si>
  <si>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</si>
  <si>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</si>
  <si>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</si>
  <si>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</si>
  <si>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</si>
  <si>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</si>
  <si>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</si>
  <si>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</si>
  <si>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</si>
  <si>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</si>
  <si>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</si>
  <si>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</si>
  <si>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</si>
  <si>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</si>
  <si>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</si>
  <si>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</si>
  <si>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</si>
  <si>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</si>
  <si>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</si>
  <si>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</si>
  <si>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</si>
  <si>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</si>
  <si>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</si>
  <si>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</si>
  <si>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</si>
  <si>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</si>
  <si>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</si>
  <si>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</si>
  <si>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</si>
  <si>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</si>
  <si>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</si>
  <si>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</si>
  <si>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</si>
  <si>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</si>
  <si>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</si>
  <si>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</si>
  <si>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</si>
  <si>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</si>
  <si>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</si>
  <si>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</si>
  <si>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</si>
  <si>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</si>
  <si>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</si>
  <si>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</si>
  <si>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</si>
  <si>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</si>
  <si>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</si>
  <si>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</si>
  <si>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</si>
  <si>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</si>
  <si>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</si>
  <si>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</si>
  <si>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</si>
  <si>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</si>
  <si>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</si>
  <si>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</si>
  <si>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</si>
  <si>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</si>
  <si>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</si>
  <si>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</si>
  <si>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</si>
  <si>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</si>
  <si>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</si>
  <si>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</si>
  <si>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</si>
  <si>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</si>
  <si>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</si>
  <si>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</si>
  <si>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</si>
  <si>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</si>
  <si>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</si>
  <si>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</si>
  <si>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</si>
  <si>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</si>
  <si>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</si>
  <si>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</si>
  <si>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</si>
  <si>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</si>
  <si>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</si>
  <si>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</si>
  <si>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</si>
  <si>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</si>
  <si>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</si>
  <si>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</si>
  <si>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</si>
  <si>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</si>
  <si>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</si>
  <si>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</si>
  <si>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</si>
  <si>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</si>
  <si>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</si>
  <si>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</si>
  <si>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</si>
  <si>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</si>
  <si>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</si>
  <si>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</si>
  <si>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</si>
  <si>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</si>
  <si>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</si>
  <si>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</si>
  <si>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</si>
  <si>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</si>
  <si>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</si>
  <si>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</si>
  <si>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</si>
  <si>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</si>
  <si>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</si>
  <si>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</si>
  <si>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</si>
  <si>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</si>
  <si>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</si>
  <si>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</si>
  <si>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</si>
  <si>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</si>
  <si>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</si>
  <si>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</si>
  <si>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</si>
  <si>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</si>
  <si>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</si>
  <si>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</si>
  <si>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</si>
  <si>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</si>
  <si>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</si>
  <si>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</si>
  <si>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</si>
  <si>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</si>
  <si>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</si>
  <si>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</si>
  <si>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</si>
  <si>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</si>
  <si>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</si>
  <si>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</si>
  <si>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</si>
  <si>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</si>
  <si>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</si>
  <si>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</si>
  <si>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</si>
  <si>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</si>
  <si>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</si>
  <si>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</si>
  <si>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</si>
  <si>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</si>
  <si>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</si>
  <si>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</si>
  <si>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</si>
  <si>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</si>
  <si>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</si>
  <si>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</si>
  <si>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</si>
  <si>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</si>
  <si>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</si>
  <si>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</si>
  <si>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</si>
  <si>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</si>
  <si>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</si>
  <si>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</si>
  <si>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</si>
  <si>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</si>
  <si>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</si>
  <si>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</si>
  <si>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</si>
  <si>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</si>
  <si>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</si>
  <si>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</si>
  <si>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</si>
  <si>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</si>
  <si>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</si>
  <si>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</si>
  <si>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</si>
  <si>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</si>
  <si>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</si>
  <si>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</si>
  <si>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</si>
  <si>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</si>
  <si>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</si>
  <si>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</si>
  <si>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</si>
  <si>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</si>
  <si>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</si>
  <si>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</si>
  <si>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</si>
  <si>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</si>
  <si>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</si>
  <si>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</si>
  <si>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</si>
  <si>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</si>
  <si>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</si>
  <si>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</si>
  <si>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</si>
  <si>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</si>
  <si>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</si>
  <si>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</si>
  <si>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</si>
  <si>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</si>
  <si>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</si>
  <si>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</si>
  <si>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</si>
  <si>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</si>
  <si>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</si>
  <si>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</si>
  <si>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</si>
  <si>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</si>
  <si>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</si>
  <si>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</si>
  <si>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</si>
  <si>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</si>
  <si>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</si>
  <si>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</si>
  <si>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</si>
  <si>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</si>
  <si>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</si>
  <si>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</si>
  <si>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</si>
  <si>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</si>
  <si>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</si>
  <si>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</si>
  <si>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</si>
  <si>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</si>
  <si>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</si>
  <si>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</si>
  <si>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</si>
  <si>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</si>
  <si>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</si>
  <si>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</si>
  <si>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</si>
  <si>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</si>
  <si>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</si>
  <si>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</si>
  <si>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</si>
  <si>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</si>
  <si>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</si>
  <si>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</si>
  <si>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</si>
  <si>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</si>
  <si>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</si>
  <si>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</si>
  <si>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</si>
  <si>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</si>
  <si>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</si>
  <si>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</si>
  <si>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</si>
  <si>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</si>
  <si>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</si>
  <si>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</si>
  <si>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</si>
  <si>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</si>
  <si>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</si>
  <si>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</si>
  <si>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</si>
  <si>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</si>
  <si>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</si>
  <si>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</si>
  <si>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</si>
  <si>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</si>
  <si>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</si>
  <si>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</si>
  <si>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</si>
  <si>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</si>
  <si>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</si>
  <si>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</si>
  <si>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</si>
  <si>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</si>
  <si>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</si>
  <si>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</si>
  <si>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</si>
  <si>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</si>
  <si>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</si>
  <si>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</si>
  <si>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</si>
  <si>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</si>
  <si>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</si>
  <si>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</si>
  <si>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</si>
  <si>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</si>
  <si>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</si>
  <si>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</si>
  <si>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</si>
  <si>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</si>
  <si>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</si>
  <si>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</si>
  <si>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</si>
  <si>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</si>
  <si>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</si>
  <si>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</si>
  <si>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</si>
  <si>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</si>
  <si>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</si>
  <si>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</si>
  <si>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</si>
  <si>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</si>
  <si>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</si>
  <si>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</si>
  <si>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</si>
  <si>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</si>
  <si>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</si>
  <si>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</si>
  <si>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</si>
  <si>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</si>
  <si>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</si>
  <si>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</si>
  <si>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</si>
  <si>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</si>
  <si>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</si>
  <si>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</si>
  <si>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</si>
  <si>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</si>
  <si>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</si>
  <si>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</si>
  <si>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</si>
  <si>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</si>
  <si>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</si>
  <si>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</si>
  <si>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</si>
  <si>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</si>
  <si>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</si>
  <si>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</si>
  <si>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</si>
  <si>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</si>
  <si>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</si>
  <si>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</si>
  <si>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</si>
  <si>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</si>
  <si>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</si>
  <si>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</si>
  <si>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</si>
  <si>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</si>
  <si>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</si>
  <si>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</si>
  <si>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</si>
  <si>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</si>
  <si>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</si>
  <si>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</si>
  <si>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</si>
  <si>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</si>
  <si>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</si>
  <si>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</si>
  <si>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</si>
  <si>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</si>
  <si>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</si>
  <si>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</si>
  <si>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</si>
  <si>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</si>
  <si>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</si>
  <si>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</si>
  <si>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</si>
  <si>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</si>
  <si>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</si>
  <si>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</si>
  <si>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</si>
  <si>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</si>
  <si>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</si>
  <si>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</si>
  <si>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</si>
  <si>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</si>
  <si>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</si>
  <si>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</si>
  <si>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</si>
  <si>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</si>
  <si>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</si>
  <si>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</si>
  <si>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</si>
  <si>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</si>
  <si>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</si>
  <si>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</si>
  <si>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</si>
  <si>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</si>
  <si>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</si>
  <si>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</si>
  <si>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</si>
  <si>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</si>
  <si>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</si>
  <si>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</si>
  <si>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</si>
  <si>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</si>
  <si>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</si>
  <si>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</si>
  <si>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</si>
  <si>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</si>
  <si>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</si>
  <si>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</si>
  <si>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</si>
  <si>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</si>
  <si>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</si>
  <si>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</si>
  <si>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</si>
  <si>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</si>
  <si>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</si>
  <si>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</si>
  <si>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</si>
  <si>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</si>
  <si>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</si>
  <si>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</si>
  <si>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</si>
  <si>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</si>
  <si>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</si>
  <si>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</si>
  <si>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</si>
  <si>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</si>
  <si>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</si>
  <si>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</si>
  <si>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</si>
  <si>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</si>
  <si>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</si>
  <si>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</si>
  <si>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</si>
  <si>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</si>
  <si>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</si>
  <si>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</si>
  <si>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</si>
  <si>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</si>
  <si>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</si>
  <si>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</si>
  <si>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</si>
  <si>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</si>
  <si>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</si>
  <si>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</si>
  <si>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</si>
  <si>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</si>
  <si>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</si>
  <si>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</si>
  <si>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</si>
  <si>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</si>
  <si>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</si>
  <si>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</si>
  <si>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</si>
  <si>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</si>
  <si>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</si>
  <si>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</si>
  <si>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</si>
  <si>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</si>
  <si>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</si>
  <si>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</si>
  <si>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</si>
  <si>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</si>
  <si>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</si>
  <si>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</si>
  <si>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</si>
  <si>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</si>
  <si>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</si>
  <si>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</si>
  <si>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</si>
  <si>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</si>
  <si>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</si>
  <si>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</si>
  <si>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</si>
  <si>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</si>
  <si>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</si>
  <si>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</si>
  <si>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</si>
  <si>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</si>
  <si>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</si>
  <si>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</si>
  <si>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</si>
  <si>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</si>
  <si>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</si>
  <si>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</si>
  <si>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</si>
  <si>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</si>
  <si>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</si>
  <si>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</si>
  <si>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</si>
  <si>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</si>
  <si>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</si>
  <si>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</si>
  <si>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</si>
  <si>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</si>
  <si>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</si>
  <si>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</si>
  <si>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</si>
  <si>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</si>
  <si>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</si>
  <si>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</si>
  <si>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</si>
  <si>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</si>
  <si>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</si>
  <si>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</si>
  <si>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</si>
  <si>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</si>
  <si>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</si>
  <si>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</si>
  <si>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</si>
  <si>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</si>
  <si>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</si>
  <si>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</si>
  <si>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</si>
  <si>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</si>
  <si>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</si>
  <si>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</si>
  <si>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</si>
  <si>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</si>
  <si>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</si>
  <si>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</si>
  <si>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</si>
  <si>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</si>
  <si>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</si>
  <si>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</si>
  <si>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</si>
  <si>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</si>
  <si>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</si>
  <si>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</si>
  <si>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</si>
  <si>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</si>
  <si>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</si>
  <si>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</si>
  <si>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</si>
  <si>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</si>
  <si>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</si>
  <si>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</si>
  <si>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</si>
  <si>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</si>
  <si>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</si>
  <si>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</si>
  <si>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</si>
  <si>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</si>
  <si>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</si>
  <si>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</si>
  <si>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</si>
  <si>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</si>
  <si>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</si>
  <si>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</si>
  <si>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</si>
  <si>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</si>
  <si>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</si>
  <si>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</si>
  <si>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</si>
  <si>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</si>
  <si>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</si>
  <si>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</si>
  <si>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</si>
  <si>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</si>
  <si>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</si>
  <si>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</si>
  <si>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</si>
  <si>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</si>
  <si>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</si>
  <si>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</si>
  <si>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</si>
  <si>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</si>
  <si>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</si>
  <si>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</si>
  <si>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</si>
  <si>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</si>
  <si>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</si>
  <si>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</si>
  <si>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</si>
  <si>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</si>
  <si>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</si>
  <si>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</si>
  <si>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</si>
  <si>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</si>
  <si>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</si>
  <si>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</si>
  <si>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</si>
  <si>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</si>
  <si>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</si>
  <si>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</si>
  <si>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</si>
  <si>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</si>
  <si>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</si>
  <si>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</si>
  <si>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</si>
  <si>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</si>
  <si>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</si>
  <si>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</si>
  <si>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</si>
  <si>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</si>
  <si>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</si>
  <si>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</si>
  <si>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</si>
  <si>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</si>
  <si>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</si>
  <si>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</si>
  <si>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</si>
  <si>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</si>
  <si>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</si>
  <si>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</si>
  <si>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</si>
  <si>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</si>
  <si>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</si>
  <si>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</si>
  <si>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</si>
  <si>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</si>
  <si>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</si>
  <si>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</si>
  <si>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</si>
  <si>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</si>
  <si>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</si>
  <si>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</si>
  <si>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</si>
  <si>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</si>
  <si>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</si>
  <si>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</si>
  <si>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</si>
  <si>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</si>
  <si>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</si>
  <si>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</si>
  <si>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</si>
  <si>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</si>
  <si>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</si>
  <si>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</si>
  <si>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</si>
  <si>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</si>
  <si>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</si>
  <si>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</si>
  <si>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</si>
  <si>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</si>
  <si>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</si>
  <si>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</si>
  <si>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</si>
  <si>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</si>
  <si>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</si>
  <si>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</si>
  <si>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</si>
  <si>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</si>
  <si>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</si>
  <si>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</si>
  <si>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</si>
  <si>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</si>
  <si>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</si>
  <si>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</si>
  <si>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</si>
  <si>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</si>
  <si>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</si>
  <si>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</si>
  <si>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</si>
  <si>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</si>
  <si>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</si>
  <si>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</si>
  <si>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</si>
  <si>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</si>
  <si>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</si>
  <si>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</si>
  <si>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</si>
  <si>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</si>
  <si>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</si>
  <si>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</si>
  <si>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</si>
  <si>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</si>
  <si>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</si>
  <si>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</si>
  <si>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</si>
  <si>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</si>
  <si>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</si>
  <si>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</si>
  <si>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</si>
  <si>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</si>
  <si>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</si>
  <si>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</si>
  <si>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</si>
  <si>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</si>
  <si>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</si>
  <si>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</si>
  <si>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</si>
  <si>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</si>
  <si>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</si>
  <si>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</si>
  <si>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</si>
  <si>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</si>
  <si>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</si>
  <si>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</si>
  <si>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</si>
  <si>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</si>
  <si>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</si>
  <si>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</si>
  <si>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</si>
  <si>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</si>
  <si>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</si>
  <si>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</si>
  <si>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</si>
  <si>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</si>
  <si>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</si>
  <si>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</si>
  <si>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</si>
  <si>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</si>
  <si>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</si>
  <si>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</si>
  <si>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</si>
  <si>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</si>
  <si>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</si>
  <si>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</si>
  <si>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</si>
  <si>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</si>
  <si>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</si>
  <si>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</si>
  <si>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</si>
  <si>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</si>
  <si>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</si>
  <si>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</si>
  <si>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</si>
  <si>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</si>
  <si>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</si>
  <si>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</si>
  <si>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</si>
  <si>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</si>
  <si>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</si>
  <si>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</si>
  <si>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</si>
  <si>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</si>
  <si>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</si>
  <si>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</si>
  <si>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</si>
  <si>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</si>
  <si>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</si>
  <si>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</si>
  <si>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</si>
  <si>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</si>
  <si>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</si>
  <si>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</si>
  <si>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</si>
  <si>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</si>
  <si>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</si>
  <si>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</si>
  <si>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</si>
  <si>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</si>
  <si>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</si>
  <si>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</si>
  <si>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</si>
  <si>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</si>
  <si>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</si>
  <si>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</si>
  <si>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</si>
  <si>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</si>
  <si>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</si>
  <si>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</si>
  <si>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</si>
  <si>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</si>
  <si>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</si>
  <si>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</si>
  <si>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</si>
  <si>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</si>
  <si>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</si>
  <si>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</si>
  <si>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</si>
  <si>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</si>
  <si>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</si>
  <si>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</si>
  <si>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</si>
  <si>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</si>
  <si>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</si>
  <si>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</si>
  <si>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</si>
  <si>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</si>
  <si>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</si>
  <si>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</si>
  <si>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</si>
  <si>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</si>
  <si>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</si>
  <si>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</si>
  <si>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</si>
  <si>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</si>
  <si>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</si>
  <si>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</si>
  <si>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</si>
  <si>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</si>
  <si>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</si>
  <si>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</si>
  <si>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</si>
  <si>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</si>
  <si>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</si>
  <si>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</si>
  <si>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</si>
  <si>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</si>
  <si>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</si>
  <si>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</si>
  <si>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</si>
  <si>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</si>
  <si>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</si>
  <si>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</si>
  <si>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</si>
  <si>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</si>
  <si>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</si>
  <si>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</si>
  <si>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</si>
  <si>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</si>
  <si>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</si>
  <si>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</si>
  <si>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</si>
  <si>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</si>
  <si>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</si>
  <si>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</si>
  <si>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</si>
  <si>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</si>
  <si>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</si>
  <si>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</si>
  <si>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</si>
  <si>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</si>
  <si>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</si>
  <si>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</si>
  <si>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</si>
  <si>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</si>
  <si>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</si>
  <si>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</si>
  <si>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</si>
  <si>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</si>
  <si>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</si>
  <si>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</si>
  <si>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</si>
  <si>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</si>
  <si>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</si>
  <si>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</si>
  <si>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</si>
  <si>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</si>
  <si>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</si>
  <si>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</si>
  <si>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</si>
  <si>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</si>
  <si>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</si>
  <si>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</si>
  <si>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</si>
  <si>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</si>
  <si>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</si>
  <si>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</si>
  <si>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</si>
  <si>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</si>
  <si>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</si>
  <si>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</si>
  <si>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</si>
  <si>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</si>
  <si>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</si>
  <si>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</si>
  <si>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</si>
  <si>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</si>
  <si>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</si>
  <si>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</si>
  <si>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</si>
  <si>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</si>
  <si>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</si>
  <si>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</si>
  <si>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</si>
  <si>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</si>
  <si>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</si>
  <si>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</si>
  <si>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</si>
  <si>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</si>
  <si>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</si>
  <si>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</si>
  <si>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</si>
  <si>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</si>
  <si>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</si>
  <si>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</si>
  <si>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</si>
  <si>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</si>
  <si>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</si>
  <si>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</si>
  <si>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</si>
  <si>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</si>
  <si>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</si>
  <si>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</si>
  <si>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</si>
  <si>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</si>
  <si>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</si>
  <si>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</si>
  <si>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</si>
  <si>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</si>
  <si>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</si>
  <si>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</si>
  <si>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</si>
  <si>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</si>
  <si>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</si>
  <si>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</si>
  <si>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</si>
  <si>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</si>
  <si>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</si>
  <si>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</si>
  <si>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</si>
  <si>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</si>
  <si>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</si>
  <si>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</si>
  <si>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</si>
  <si>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</si>
  <si>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</si>
  <si>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</si>
  <si>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</si>
  <si>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</si>
  <si>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</si>
  <si>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</si>
  <si>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</si>
  <si>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</si>
  <si>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</si>
  <si>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</si>
  <si>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</si>
  <si>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</si>
  <si>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</si>
  <si>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</si>
  <si>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</si>
  <si>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</si>
  <si>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</si>
  <si>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</si>
  <si>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</si>
  <si>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</si>
  <si>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</si>
  <si>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</si>
  <si>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</si>
  <si>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</si>
  <si>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</si>
  <si>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</si>
  <si>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</si>
  <si>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</si>
  <si>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</si>
  <si>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</si>
  <si>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</si>
  <si>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</si>
  <si>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</si>
  <si>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</si>
  <si>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</si>
  <si>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</si>
  <si>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</si>
  <si>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</si>
  <si>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</si>
  <si>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</si>
  <si>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</si>
  <si>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</si>
  <si>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</si>
  <si>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</si>
  <si>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</si>
  <si>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</si>
  <si>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</si>
  <si>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</si>
  <si>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</si>
  <si>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</si>
  <si>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</si>
  <si>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</si>
  <si>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</si>
  <si>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</si>
  <si>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</si>
  <si>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</si>
  <si>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</si>
  <si>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</si>
  <si>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</si>
  <si>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</si>
  <si>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</si>
  <si>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</si>
  <si>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</si>
  <si>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</si>
  <si>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</si>
  <si>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</si>
  <si>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</si>
  <si>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</si>
  <si>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</si>
  <si>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</si>
  <si>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</si>
  <si>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</si>
  <si>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</si>
  <si>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</si>
  <si>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</si>
  <si>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</si>
  <si>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</si>
  <si>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</si>
  <si>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</si>
  <si>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</si>
  <si>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</si>
  <si>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</si>
  <si>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</si>
  <si>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</si>
  <si>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</si>
  <si>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</si>
  <si>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</si>
  <si>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</si>
  <si>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</si>
  <si>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</si>
  <si>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</si>
  <si>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</si>
  <si>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</si>
  <si>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</si>
  <si>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</si>
  <si>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</si>
  <si>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</si>
  <si>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</si>
  <si>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</si>
  <si>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</si>
  <si>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</si>
  <si>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</si>
  <si>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</si>
  <si>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</si>
  <si>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</si>
  <si>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</si>
  <si>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</si>
  <si>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</si>
  <si>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</si>
  <si>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</si>
  <si>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</si>
  <si>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</si>
  <si>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</si>
  <si>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</si>
  <si>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</si>
  <si>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</si>
  <si>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</si>
  <si>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</si>
  <si>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</si>
  <si>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</si>
  <si>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</si>
  <si>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</si>
  <si>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</si>
  <si>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</si>
  <si>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</si>
  <si>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</si>
  <si>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</si>
  <si>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</si>
  <si>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</si>
  <si>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</si>
  <si>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</si>
  <si>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</si>
  <si>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</si>
  <si>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</si>
  <si>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</si>
  <si>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</si>
  <si>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</si>
  <si>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</si>
  <si>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</si>
  <si>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</si>
  <si>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</si>
  <si>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</si>
  <si>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</si>
  <si>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</si>
  <si>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</si>
  <si>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</si>
  <si>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</si>
  <si>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</si>
  <si>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</si>
  <si>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</si>
  <si>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</si>
  <si>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</si>
  <si>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</si>
  <si>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</si>
  <si>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</si>
  <si>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</si>
  <si>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</si>
  <si>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</si>
  <si>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</si>
  <si>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</si>
  <si>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</si>
  <si>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</si>
  <si>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</si>
  <si>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</si>
  <si>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</si>
  <si>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</si>
  <si>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</si>
  <si>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</si>
  <si>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</si>
  <si>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</si>
  <si>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</si>
  <si>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</si>
  <si>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</si>
  <si>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</si>
  <si>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</si>
  <si>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</si>
  <si>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</si>
  <si>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</si>
  <si>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</si>
  <si>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</si>
  <si>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</si>
  <si>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</si>
  <si>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</si>
  <si>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</si>
  <si>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</si>
  <si>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</si>
  <si>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</si>
  <si>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</si>
  <si>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</si>
  <si>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</si>
  <si>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</si>
  <si>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</si>
  <si>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</si>
  <si>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</si>
  <si>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</si>
  <si>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</si>
  <si>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</si>
  <si>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</si>
  <si>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</si>
  <si>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</si>
  <si>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</si>
  <si>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</si>
  <si>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</si>
  <si>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</si>
  <si>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</si>
  <si>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</si>
  <si>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</si>
  <si>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</si>
  <si>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</si>
  <si>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</si>
  <si>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</si>
  <si>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</si>
  <si>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</si>
  <si>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</si>
  <si>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</si>
  <si>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</si>
  <si>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</si>
  <si>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</si>
  <si>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</si>
  <si>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</si>
  <si>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</si>
  <si>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</si>
  <si>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</si>
  <si>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</si>
  <si>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</si>
  <si>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</si>
  <si>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</si>
  <si>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</si>
  <si>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</si>
  <si>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</si>
  <si>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</si>
  <si>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</si>
  <si>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</si>
  <si>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</si>
  <si>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</si>
  <si>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</si>
  <si>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</si>
  <si>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</si>
  <si>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</si>
  <si>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</si>
  <si>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</si>
  <si>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</si>
  <si>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</si>
  <si>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</si>
  <si>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</si>
  <si>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</si>
  <si>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</si>
  <si>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</si>
  <si>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</si>
  <si>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</si>
  <si>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</si>
  <si>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</si>
  <si>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</si>
  <si>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</si>
  <si>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</si>
  <si>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</si>
  <si>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</si>
  <si>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</si>
  <si>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</si>
  <si>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</si>
  <si>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</si>
  <si>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</si>
  <si>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</si>
  <si>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</si>
  <si>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</si>
  <si>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</si>
  <si>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</si>
  <si>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</si>
  <si>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</si>
  <si>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</si>
  <si>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</si>
  <si>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</si>
  <si>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</si>
  <si>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</si>
  <si>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</si>
  <si>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</si>
  <si>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</si>
  <si>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</si>
  <si>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</si>
  <si>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</si>
  <si>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</si>
  <si>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</si>
  <si>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</si>
  <si>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</si>
  <si>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</si>
  <si>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</si>
  <si>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</si>
  <si>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</si>
  <si>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</si>
  <si>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</si>
  <si>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</si>
  <si>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</si>
  <si>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</si>
  <si>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</si>
  <si>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</si>
  <si>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</si>
  <si>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</si>
  <si>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</si>
  <si>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</si>
  <si>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</si>
  <si>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</si>
  <si>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</si>
  <si>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</si>
  <si>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</si>
  <si>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</si>
  <si>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</si>
  <si>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</si>
  <si>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</si>
  <si>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</si>
  <si>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</si>
  <si>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</si>
  <si>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</si>
  <si>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</si>
  <si>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</si>
  <si>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</si>
  <si>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</si>
  <si>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</si>
  <si>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</si>
  <si>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</si>
  <si>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</si>
  <si>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</si>
  <si>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</si>
  <si>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</si>
  <si>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</si>
  <si>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</si>
  <si>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</si>
  <si>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</si>
  <si>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</si>
  <si>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</si>
  <si>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</si>
  <si>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</si>
  <si>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</si>
  <si>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</si>
  <si>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</si>
  <si>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</si>
  <si>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</si>
  <si>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</si>
  <si>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</si>
  <si>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</si>
  <si>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</si>
  <si>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</si>
  <si>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</si>
  <si>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</si>
  <si>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</si>
  <si>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</si>
  <si>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</si>
  <si>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</si>
  <si>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</si>
  <si>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</si>
  <si>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</si>
  <si>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</si>
  <si>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</si>
  <si>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</si>
  <si>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</si>
  <si>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</si>
  <si>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</si>
  <si>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</si>
  <si>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</si>
  <si>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</si>
  <si>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</si>
  <si>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</si>
  <si>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</si>
  <si>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</si>
  <si>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</si>
  <si>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</si>
  <si>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</si>
  <si>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</si>
  <si>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</si>
  <si>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</si>
  <si>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</si>
  <si>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</si>
  <si>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</si>
  <si>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</si>
  <si>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</si>
  <si>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</si>
  <si>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</si>
  <si>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</si>
  <si>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</si>
  <si>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</si>
  <si>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</si>
  <si>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</si>
  <si>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</si>
  <si>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</si>
  <si>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</si>
  <si>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</si>
  <si>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</si>
  <si>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</si>
  <si>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</si>
  <si>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</si>
  <si>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</si>
  <si>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</si>
  <si>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</si>
  <si>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</si>
  <si>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</si>
  <si>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</si>
  <si>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</si>
  <si>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</si>
  <si>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</si>
  <si>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</si>
  <si>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</si>
  <si>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</si>
  <si>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</si>
  <si>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</si>
  <si>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</si>
  <si>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</si>
  <si>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</si>
  <si>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</si>
  <si>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</si>
  <si>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</si>
  <si>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</si>
  <si>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</si>
  <si>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</si>
  <si>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</si>
  <si>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</si>
  <si>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</si>
  <si>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</si>
  <si>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</si>
  <si>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</si>
  <si>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</si>
  <si>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</si>
  <si>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</si>
  <si>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</si>
  <si>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</si>
  <si>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</si>
  <si>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</si>
  <si>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</si>
  <si>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</si>
  <si>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</si>
  <si>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</si>
  <si>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</si>
  <si>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</si>
  <si>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</si>
  <si>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</si>
  <si>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</si>
  <si>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</si>
  <si>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</si>
  <si>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</si>
  <si>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</si>
  <si>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</si>
  <si>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</si>
  <si>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</si>
  <si>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</si>
  <si>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</si>
  <si>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</si>
  <si>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</si>
  <si>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</si>
  <si>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</si>
  <si>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</si>
  <si>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</si>
  <si>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</si>
  <si>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</si>
  <si>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</si>
  <si>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</si>
  <si>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</si>
  <si>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</si>
  <si>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</si>
  <si>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</si>
  <si>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</si>
  <si>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</si>
  <si>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</si>
  <si>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</si>
  <si>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</si>
  <si>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</si>
  <si>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</si>
  <si>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</si>
  <si>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</si>
  <si>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</si>
  <si>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</si>
  <si>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</si>
  <si>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</si>
  <si>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</si>
  <si>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</si>
  <si>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</si>
  <si>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</si>
  <si>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</si>
  <si>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</si>
  <si>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</si>
  <si>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</si>
  <si>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</si>
  <si>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</si>
  <si>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</si>
  <si>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</si>
  <si>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</si>
  <si>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</si>
  <si>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</si>
  <si>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</si>
  <si>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</si>
  <si>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</si>
  <si>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</si>
  <si>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</si>
  <si>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</si>
  <si>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</si>
  <si>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</si>
  <si>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</si>
  <si>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</si>
  <si>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</si>
  <si>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</si>
  <si>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</si>
  <si>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</si>
  <si>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</si>
  <si>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</si>
  <si>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</si>
  <si>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</si>
  <si>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</si>
  <si>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</si>
  <si>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</si>
  <si>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</si>
  <si>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</si>
  <si>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</si>
  <si>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</si>
  <si>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</si>
  <si>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</si>
  <si>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</si>
  <si>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</si>
  <si>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</si>
  <si>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</si>
  <si>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</si>
  <si>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</si>
  <si>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</si>
  <si>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</si>
  <si>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</si>
  <si>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</si>
  <si>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</si>
  <si>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</si>
  <si>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</si>
  <si>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</si>
  <si>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</si>
  <si>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</si>
  <si>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</si>
  <si>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</si>
  <si>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</si>
  <si>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</si>
  <si>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</si>
  <si>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</si>
  <si>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</si>
  <si>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</si>
  <si>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</si>
  <si>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</si>
  <si>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</si>
  <si>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</si>
  <si>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</si>
  <si>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</si>
  <si>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</si>
  <si>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</si>
  <si>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</si>
  <si>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</si>
  <si>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</si>
  <si>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</si>
  <si>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</si>
  <si>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</si>
  <si>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</si>
  <si>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</si>
  <si>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</si>
  <si>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</si>
  <si>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</si>
  <si>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</si>
  <si>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</si>
  <si>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</si>
  <si>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</si>
  <si>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</si>
  <si>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</si>
  <si>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</si>
  <si>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</si>
  <si>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</si>
  <si>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</si>
  <si>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</si>
  <si>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</si>
  <si>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</si>
  <si>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</si>
  <si>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</si>
  <si>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</si>
  <si>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</si>
  <si>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</si>
  <si>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</si>
  <si>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</si>
  <si>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</si>
  <si>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</si>
  <si>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</si>
  <si>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</si>
  <si>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</si>
  <si>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</si>
  <si>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</si>
  <si>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</si>
  <si>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</si>
  <si>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</si>
  <si>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</si>
  <si>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</si>
  <si>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</si>
  <si>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</si>
  <si>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</si>
  <si>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</si>
  <si>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</si>
  <si>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</si>
  <si>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</si>
  <si>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</si>
  <si>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</si>
  <si>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</si>
  <si>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</si>
  <si>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</si>
  <si>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</si>
  <si>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</si>
  <si>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</si>
  <si>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</si>
  <si>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</si>
  <si>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</si>
  <si>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</si>
  <si>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</si>
  <si>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</si>
  <si>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</si>
  <si>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</si>
  <si>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</si>
  <si>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</si>
  <si>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</si>
  <si>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</si>
  <si>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</si>
  <si>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</si>
  <si>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</si>
  <si>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</si>
  <si>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</si>
  <si>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</si>
  <si>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</si>
  <si>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</si>
  <si>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</si>
  <si>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</si>
  <si>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</si>
  <si>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</si>
  <si>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</si>
  <si>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</si>
  <si>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</si>
  <si>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</si>
  <si>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</si>
  <si>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</si>
  <si>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</si>
  <si>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</si>
  <si>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</si>
  <si>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</si>
  <si>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</si>
  <si>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</si>
  <si>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</si>
  <si>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</si>
  <si>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</si>
  <si>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</si>
  <si>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</si>
  <si>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</si>
  <si>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</si>
  <si>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</si>
  <si>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</si>
  <si>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</si>
  <si>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</si>
  <si>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</si>
  <si>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</si>
  <si>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</si>
  <si>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</si>
  <si>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</si>
  <si>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</si>
  <si>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</si>
  <si>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</si>
  <si>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</si>
  <si>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</si>
  <si>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</si>
  <si>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</si>
  <si>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</si>
  <si>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</si>
  <si>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</si>
  <si>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</si>
  <si>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</si>
  <si>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</si>
  <si>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</si>
  <si>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</si>
  <si>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</si>
  <si>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</si>
  <si>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</si>
  <si>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</si>
  <si>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</si>
  <si>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</si>
  <si>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</si>
  <si>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</si>
  <si>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</si>
  <si>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</si>
  <si>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</si>
  <si>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</si>
  <si>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</si>
  <si>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</si>
  <si>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</si>
  <si>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</si>
  <si>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</si>
  <si>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</si>
  <si>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</si>
  <si>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</si>
  <si>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</si>
  <si>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</si>
  <si>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</si>
  <si>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</si>
  <si>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</si>
  <si>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</si>
  <si>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</si>
  <si>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</si>
  <si>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</si>
  <si>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</si>
  <si>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</si>
  <si>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</si>
  <si>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</si>
  <si>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</si>
  <si>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</si>
  <si>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</si>
  <si>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</si>
  <si>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</si>
  <si>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</si>
  <si>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</si>
  <si>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</si>
  <si>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</si>
  <si>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</si>
  <si>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</si>
  <si>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</si>
  <si>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</si>
  <si>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</si>
  <si>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</si>
  <si>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</si>
  <si>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</si>
  <si>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</si>
  <si>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</si>
  <si>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</si>
  <si>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</si>
  <si>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</si>
  <si>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</si>
  <si>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</si>
  <si>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</si>
  <si>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</si>
  <si>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</si>
  <si>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</si>
  <si>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</si>
  <si>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</si>
  <si>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</si>
  <si>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</si>
  <si>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</si>
  <si>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</si>
  <si>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</si>
  <si>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</si>
  <si>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</si>
  <si>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</si>
  <si>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</si>
  <si>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</si>
  <si>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</si>
  <si>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</si>
  <si>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</si>
  <si>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</si>
  <si>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</si>
  <si>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</si>
  <si>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</si>
  <si>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</si>
  <si>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</si>
  <si>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</si>
  <si>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</si>
  <si>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</si>
  <si>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</si>
  <si>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</si>
  <si>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</si>
  <si>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</si>
  <si>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</si>
  <si>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</si>
  <si>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</si>
  <si>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</si>
  <si>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</si>
  <si>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</si>
  <si>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</si>
  <si>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</si>
  <si>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</si>
  <si>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</si>
  <si>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</si>
  <si>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</si>
  <si>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</si>
  <si>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</si>
  <si>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</si>
  <si>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</si>
  <si>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</si>
  <si>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</si>
  <si>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</si>
  <si>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</si>
  <si>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</si>
  <si>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</si>
  <si>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</si>
  <si>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</si>
  <si>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</si>
  <si>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</si>
  <si>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</si>
  <si>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</si>
  <si>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</si>
  <si>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</si>
  <si>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</si>
  <si>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</si>
  <si>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</si>
  <si>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</si>
  <si>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</si>
  <si>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</si>
  <si>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</si>
  <si>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</si>
  <si>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</si>
  <si>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</si>
  <si>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</si>
  <si>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</si>
  <si>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</si>
  <si>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</si>
  <si>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</si>
  <si>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</si>
  <si>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</si>
  <si>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</si>
  <si>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</si>
  <si>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</si>
  <si>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</si>
  <si>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</si>
  <si>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</si>
  <si>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</si>
  <si>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</si>
  <si>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</si>
  <si>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</si>
  <si>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</si>
  <si>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</si>
  <si>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</si>
  <si>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</si>
  <si>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</si>
  <si>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</si>
  <si>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</si>
  <si>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</si>
  <si>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</si>
  <si>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</si>
  <si>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</si>
  <si>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</si>
  <si>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</si>
  <si>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</si>
  <si>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</si>
  <si>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</si>
  <si>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</si>
  <si>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</si>
  <si>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</si>
  <si>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</si>
  <si>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</si>
  <si>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</si>
  <si>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</si>
  <si>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</si>
  <si>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</si>
  <si>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</si>
  <si>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</si>
  <si>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</si>
  <si>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</si>
  <si>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</si>
  <si>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</si>
  <si>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</si>
  <si>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</si>
  <si>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</si>
  <si>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</si>
  <si>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</si>
  <si>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</si>
  <si>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</si>
  <si>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</si>
  <si>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</si>
  <si>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</si>
  <si>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</si>
  <si>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</si>
  <si>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</si>
  <si>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</si>
  <si>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</si>
  <si>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</si>
  <si>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</si>
  <si>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</si>
  <si>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</si>
  <si>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</si>
  <si>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</si>
  <si>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</si>
  <si>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</si>
  <si>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</si>
  <si>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</si>
  <si>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</si>
  <si>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</si>
  <si>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</si>
  <si>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</si>
  <si>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</si>
  <si>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</si>
  <si>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</si>
  <si>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</si>
  <si>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</si>
  <si>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</si>
  <si>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</si>
  <si>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</si>
  <si>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</si>
  <si>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</si>
  <si>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</si>
  <si>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</si>
  <si>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</si>
  <si>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</si>
  <si>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</si>
  <si>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</si>
  <si>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</si>
  <si>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</si>
  <si>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</si>
  <si>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</si>
  <si>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</si>
  <si>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</si>
  <si>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</si>
  <si>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</si>
  <si>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</si>
  <si>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</si>
  <si>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</si>
  <si>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</si>
  <si>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</si>
  <si>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</si>
  <si>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</si>
  <si>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</si>
  <si>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</si>
  <si>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</si>
  <si>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</si>
  <si>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</si>
  <si>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</si>
  <si>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</si>
  <si>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</si>
  <si>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</si>
  <si>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</si>
  <si>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</si>
  <si>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</si>
  <si>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</si>
  <si>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</si>
  <si>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</si>
  <si>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</si>
  <si>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</si>
  <si>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</si>
  <si>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</si>
  <si>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</si>
  <si>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</si>
  <si>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</si>
  <si>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</si>
  <si>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</si>
  <si>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</si>
  <si>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</si>
  <si>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</si>
  <si>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</si>
  <si>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</si>
  <si>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</si>
  <si>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</si>
  <si>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</si>
  <si>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</si>
  <si>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</si>
  <si>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</si>
  <si>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</si>
  <si>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</si>
  <si>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</si>
  <si>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</si>
  <si>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</si>
  <si>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</si>
  <si>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</si>
  <si>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</si>
  <si>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</si>
  <si>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</si>
  <si>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</si>
  <si>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</si>
  <si>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</si>
  <si>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</si>
  <si>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</si>
  <si>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</si>
  <si>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</si>
  <si>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</si>
  <si>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</si>
  <si>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</si>
  <si>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</si>
  <si>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</si>
  <si>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</si>
  <si>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</si>
  <si>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</si>
  <si>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</si>
  <si>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</si>
  <si>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</si>
  <si>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</si>
  <si>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</si>
  <si>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</si>
  <si>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</si>
  <si>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</si>
  <si>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</si>
  <si>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</si>
  <si>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</si>
  <si>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</si>
  <si>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</si>
  <si>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</si>
  <si>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</si>
  <si>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</si>
  <si>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</si>
  <si>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</si>
  <si>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</si>
  <si>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</si>
  <si>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</si>
  <si>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</si>
  <si>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</si>
  <si>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</si>
  <si>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</si>
  <si>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</si>
  <si>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</si>
  <si>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</si>
  <si>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</si>
  <si>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</si>
  <si>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</si>
  <si>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</si>
  <si>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</si>
  <si>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</si>
  <si>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</si>
  <si>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</si>
  <si>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</si>
  <si>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</si>
  <si>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</si>
  <si>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</si>
  <si>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</si>
  <si>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</si>
  <si>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</si>
  <si>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</si>
  <si>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</si>
  <si>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</si>
  <si>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</si>
  <si>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</si>
  <si>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</si>
  <si>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</si>
  <si>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</si>
  <si>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</si>
  <si>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</si>
  <si>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</si>
  <si>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</si>
  <si>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</si>
  <si>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</si>
  <si>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</si>
  <si>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</si>
  <si>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</si>
  <si>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</si>
  <si>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</si>
  <si>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</si>
  <si>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</si>
  <si>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</si>
  <si>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</si>
  <si>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</si>
  <si>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</si>
  <si>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</si>
  <si>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</si>
  <si>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</si>
  <si>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</si>
  <si>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</si>
  <si>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</si>
  <si>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</si>
  <si>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</si>
  <si>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</si>
  <si>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</si>
  <si>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</si>
  <si>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</si>
  <si>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</si>
  <si>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</si>
  <si>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</si>
  <si>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</si>
  <si>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</si>
  <si>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</si>
  <si>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</si>
  <si>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</si>
  <si>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</si>
  <si>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</si>
  <si>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</si>
  <si>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</si>
  <si>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</si>
  <si>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</si>
  <si>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</si>
  <si>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</si>
  <si>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</si>
  <si>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</si>
  <si>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</si>
  <si>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</si>
  <si>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</si>
  <si>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</si>
  <si>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</si>
  <si>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</si>
  <si>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</si>
  <si>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</si>
  <si>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</si>
  <si>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</si>
  <si>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</si>
  <si>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</si>
  <si>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</si>
  <si>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</si>
  <si>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</si>
  <si>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</si>
  <si>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</si>
  <si>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</si>
  <si>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</si>
  <si>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</si>
  <si>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</si>
  <si>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</si>
  <si>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</si>
  <si>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</si>
  <si>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</si>
  <si>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</si>
  <si>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</si>
  <si>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</si>
  <si>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</si>
  <si>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</si>
  <si>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</si>
  <si>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</si>
  <si>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</si>
  <si>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</si>
  <si>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</si>
  <si>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</si>
  <si>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</si>
  <si>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</si>
  <si>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</si>
  <si>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</si>
  <si>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</si>
  <si>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</si>
  <si>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</si>
  <si>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</si>
  <si>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</si>
  <si>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</si>
  <si>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</si>
  <si>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</si>
  <si>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</si>
  <si>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</si>
  <si>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</si>
  <si>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</si>
  <si>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</si>
  <si>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</si>
  <si>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</si>
  <si>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</si>
  <si>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</si>
  <si>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</si>
  <si>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</si>
  <si>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</si>
  <si>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</si>
  <si>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</si>
  <si>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</si>
  <si>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</si>
  <si>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</si>
  <si>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</si>
  <si>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</si>
  <si>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</si>
  <si>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</si>
  <si>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</si>
  <si>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</si>
  <si>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</si>
  <si>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</si>
  <si>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</si>
  <si>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</si>
  <si>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</si>
  <si>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</si>
  <si>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</si>
  <si>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</si>
  <si>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</si>
  <si>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</si>
  <si>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</si>
  <si>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</si>
  <si>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</si>
  <si>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</si>
  <si>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</si>
  <si>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</si>
  <si>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</si>
  <si>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</si>
  <si>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</si>
  <si>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</si>
  <si>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</si>
  <si>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</si>
  <si>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</si>
  <si>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</si>
  <si>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</si>
  <si>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</si>
  <si>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</si>
  <si>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</si>
  <si>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</si>
  <si>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</si>
  <si>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</si>
  <si>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</si>
  <si>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</si>
  <si>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</si>
  <si>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</si>
  <si>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</si>
  <si>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</si>
  <si>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</si>
  <si>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</si>
  <si>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</si>
  <si>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</si>
  <si>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</si>
  <si>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</si>
  <si>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</si>
  <si>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</si>
  <si>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</si>
  <si>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</si>
  <si>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</si>
  <si>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</si>
  <si>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</si>
  <si>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</si>
  <si>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</si>
  <si>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</si>
  <si>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</si>
  <si>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</si>
  <si>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</si>
  <si>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</si>
  <si>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</si>
  <si>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</si>
  <si>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</si>
  <si>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</si>
  <si>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</si>
  <si>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</si>
  <si>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</si>
  <si>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</si>
  <si>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</si>
  <si>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</si>
  <si>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</si>
  <si>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</si>
  <si>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</si>
  <si>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</si>
  <si>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</si>
  <si>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</si>
  <si>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</si>
  <si>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</si>
  <si>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</si>
  <si>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</si>
  <si>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</si>
  <si>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</si>
  <si>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</si>
  <si>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</si>
  <si>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</si>
  <si>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</si>
  <si>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</si>
  <si>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</si>
  <si>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</si>
  <si>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</si>
  <si>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</si>
  <si>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</si>
  <si>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</si>
  <si>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</si>
  <si>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</si>
  <si>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</si>
  <si>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</si>
  <si>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</si>
  <si>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</si>
  <si>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</si>
  <si>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</si>
  <si>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</si>
  <si>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</si>
  <si>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</si>
  <si>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</si>
  <si>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</si>
  <si>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</si>
  <si>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</si>
  <si>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</si>
  <si>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</si>
  <si>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</si>
  <si>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</si>
  <si>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</si>
  <si>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</si>
  <si>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</si>
  <si>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</si>
  <si>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</si>
  <si>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</si>
  <si>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</si>
  <si>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</si>
  <si>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</si>
  <si>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</si>
  <si>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</si>
  <si>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</si>
  <si>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</si>
  <si>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</si>
  <si>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</si>
  <si>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</si>
  <si>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</si>
  <si>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</si>
  <si>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</si>
  <si>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</si>
  <si>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</si>
  <si>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</si>
  <si>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</si>
  <si>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</si>
  <si>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</si>
  <si>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</si>
  <si>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</si>
  <si>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</si>
  <si>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</si>
  <si>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</si>
  <si>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</si>
  <si>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</si>
  <si>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</si>
  <si>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</si>
  <si>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</si>
  <si>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</si>
  <si>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</si>
  <si>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</si>
  <si>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</si>
  <si>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</si>
  <si>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</si>
  <si>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</si>
  <si>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</si>
  <si>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</si>
  <si>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</si>
  <si>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</si>
  <si>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</si>
  <si>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</si>
  <si>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</si>
  <si>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</si>
  <si>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</si>
  <si>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</si>
  <si>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</si>
  <si>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</si>
  <si>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</si>
  <si>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</si>
  <si>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</si>
  <si>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</si>
  <si>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</si>
  <si>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</si>
  <si>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</si>
  <si>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</si>
  <si>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</si>
  <si>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</si>
  <si>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</si>
  <si>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</si>
  <si>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</si>
  <si>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</si>
  <si>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</si>
  <si>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</si>
  <si>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</si>
  <si>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</si>
  <si>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</si>
  <si>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</si>
  <si>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</si>
  <si>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</si>
  <si>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</si>
  <si>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</si>
  <si>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</si>
  <si>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</si>
  <si>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</si>
  <si>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</si>
  <si>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</si>
  <si>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</si>
  <si>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</si>
  <si>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</si>
  <si>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</si>
  <si>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</si>
  <si>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</si>
  <si>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</si>
  <si>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</si>
  <si>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</si>
  <si>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</si>
  <si>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</si>
  <si>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</si>
  <si>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</si>
  <si>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</si>
  <si>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</si>
  <si>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</si>
  <si>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</si>
  <si>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</si>
  <si>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</si>
  <si>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</si>
  <si>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</si>
  <si>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</si>
  <si>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</si>
  <si>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</si>
  <si>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</si>
  <si>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</si>
  <si>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</si>
  <si>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</si>
  <si>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</si>
  <si>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</si>
  <si>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</si>
  <si>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</si>
  <si>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</si>
  <si>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</si>
  <si>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</si>
  <si>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</si>
  <si>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</si>
  <si>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</si>
  <si>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</si>
  <si>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</si>
  <si>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</si>
  <si>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</si>
  <si>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</si>
  <si>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</si>
  <si>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</si>
  <si>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</si>
  <si>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</si>
  <si>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</si>
  <si>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</si>
  <si>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</si>
  <si>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</si>
  <si>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</si>
  <si>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</si>
  <si>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</si>
  <si>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</si>
  <si>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</si>
  <si>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</si>
  <si>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</si>
  <si>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</si>
  <si>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</si>
  <si>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</si>
  <si>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</si>
  <si>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</si>
  <si>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</si>
  <si>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</si>
  <si>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</si>
  <si>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</si>
  <si>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</si>
  <si>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</si>
  <si>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</si>
  <si>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</si>
  <si>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</si>
  <si>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</si>
  <si>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</si>
  <si>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</si>
  <si>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</si>
  <si>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</si>
  <si>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</si>
  <si>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</si>
  <si>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</si>
  <si>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</si>
  <si>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</si>
  <si>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</si>
  <si>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</si>
  <si>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</si>
  <si>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</si>
  <si>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</si>
  <si>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</si>
  <si>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</si>
  <si>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</si>
  <si>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</si>
  <si>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</si>
  <si>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</si>
  <si>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</si>
  <si>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</si>
  <si>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</si>
  <si>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</si>
  <si>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</si>
  <si>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</si>
  <si>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</si>
  <si>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</si>
  <si>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</si>
  <si>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</si>
  <si>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</si>
  <si>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</si>
  <si>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</si>
  <si>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</si>
  <si>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</si>
  <si>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</si>
  <si>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</si>
  <si>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</si>
  <si>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</si>
  <si>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</si>
  <si>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</si>
  <si>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</si>
  <si>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</si>
  <si>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</si>
  <si>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</si>
  <si>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</si>
  <si>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</si>
  <si>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</si>
  <si>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</si>
  <si>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</si>
  <si>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</si>
  <si>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</si>
  <si>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</si>
  <si>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</si>
  <si>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</si>
  <si>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</si>
  <si>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</si>
  <si>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</si>
  <si>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</si>
  <si>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</si>
  <si>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</si>
  <si>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</si>
  <si>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</si>
  <si>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</si>
  <si>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</si>
  <si>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</si>
  <si>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</si>
  <si>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</si>
  <si>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</si>
  <si>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</si>
  <si>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</si>
  <si>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</si>
  <si>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</si>
  <si>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</si>
  <si>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</si>
  <si>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</si>
  <si>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</si>
  <si>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</si>
  <si>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</si>
  <si>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</si>
  <si>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</si>
  <si>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</si>
  <si>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</si>
  <si>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</si>
  <si>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</si>
  <si>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</si>
  <si>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</si>
  <si>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</si>
  <si>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</si>
  <si>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</si>
  <si>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</si>
  <si>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</si>
  <si>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</si>
  <si>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</si>
  <si>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</si>
  <si>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</si>
  <si>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</si>
  <si>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</si>
  <si>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</si>
  <si>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</si>
  <si>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</si>
  <si>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</si>
  <si>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</si>
  <si>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</si>
  <si>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</si>
  <si>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</si>
  <si>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</si>
  <si>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</si>
  <si>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</si>
  <si>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</si>
  <si>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</si>
  <si>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</si>
  <si>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</si>
  <si>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</si>
  <si>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</si>
  <si>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</si>
  <si>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</si>
  <si>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</si>
  <si>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</si>
  <si>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</si>
  <si>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</si>
  <si>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</si>
  <si>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</si>
  <si>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</si>
  <si>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</si>
  <si>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</si>
  <si>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</si>
  <si>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</si>
  <si>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</si>
  <si>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</si>
  <si>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</si>
  <si>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</si>
  <si>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</si>
  <si>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</si>
  <si>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</si>
  <si>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</si>
  <si>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</si>
  <si>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</si>
  <si>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</si>
  <si>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</si>
  <si>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</si>
  <si>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</si>
  <si>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</si>
  <si>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</si>
  <si>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</si>
  <si>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</si>
  <si>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</si>
  <si>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</si>
  <si>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</si>
  <si>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</si>
  <si>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</si>
  <si>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</si>
  <si>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</si>
  <si>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</si>
  <si>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</si>
  <si>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</si>
  <si>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</si>
  <si>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</si>
  <si>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</si>
  <si>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</si>
  <si>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</si>
  <si>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</si>
  <si>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</si>
  <si>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</si>
  <si>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</si>
  <si>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</si>
  <si>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</si>
  <si>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</si>
  <si>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</si>
  <si>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</si>
  <si>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</si>
  <si>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</si>
  <si>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</si>
  <si>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</si>
  <si>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</si>
  <si>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</si>
  <si>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</si>
  <si>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</si>
  <si>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</si>
  <si>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</si>
  <si>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</si>
  <si>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</si>
  <si>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</si>
  <si>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</si>
  <si>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</si>
  <si>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</si>
  <si>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</si>
  <si>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</si>
  <si>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</si>
  <si>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</si>
  <si>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</si>
  <si>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</si>
  <si>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</si>
  <si>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</si>
  <si>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</si>
  <si>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</si>
  <si>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</si>
  <si>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</si>
  <si>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</si>
  <si>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</si>
  <si>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</si>
  <si>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</si>
  <si>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</si>
  <si>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</si>
  <si>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</si>
  <si>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</si>
  <si>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</si>
  <si>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</si>
  <si>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</si>
  <si>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</si>
  <si>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</si>
  <si>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</si>
  <si>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</si>
  <si>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</si>
  <si>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</si>
  <si>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</si>
  <si>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</si>
  <si>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</si>
  <si>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</si>
  <si>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</si>
  <si>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</si>
  <si>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</si>
  <si>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</si>
  <si>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</si>
  <si>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</si>
  <si>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</si>
  <si>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</si>
  <si>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</si>
  <si>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</si>
  <si>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</si>
  <si>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</si>
  <si>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</si>
  <si>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</si>
  <si>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</si>
  <si>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</si>
  <si>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</si>
  <si>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</si>
  <si>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</si>
  <si>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</si>
  <si>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</si>
  <si>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</si>
  <si>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</si>
  <si>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</si>
  <si>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</si>
  <si>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</si>
  <si>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</si>
  <si>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</si>
  <si>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</si>
  <si>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</si>
  <si>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</si>
  <si>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</si>
  <si>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</si>
  <si>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</si>
  <si>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</si>
  <si>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</si>
  <si>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</si>
  <si>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</si>
  <si>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</si>
  <si>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</si>
  <si>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</si>
  <si>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</si>
  <si>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</si>
  <si>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</si>
  <si>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</si>
  <si>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</si>
  <si>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</si>
  <si>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</si>
  <si>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</si>
  <si>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</si>
  <si>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</si>
  <si>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</si>
  <si>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</si>
  <si>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</si>
  <si>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</si>
  <si>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</si>
  <si>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</si>
  <si>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</si>
  <si>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</si>
  <si>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</si>
  <si>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</si>
  <si>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</si>
  <si>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</si>
  <si>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</si>
  <si>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</si>
  <si>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</si>
  <si>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</si>
  <si>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</si>
  <si>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</si>
  <si>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</si>
  <si>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</si>
  <si>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</si>
  <si>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</si>
  <si>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</si>
  <si>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</si>
  <si>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</si>
  <si>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</si>
  <si>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</si>
  <si>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</si>
  <si>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</si>
  <si>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</si>
  <si>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</si>
  <si>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</si>
  <si>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</si>
  <si>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</si>
  <si>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</si>
  <si>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</si>
  <si>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</si>
  <si>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</si>
  <si>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</si>
  <si>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</si>
  <si>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</si>
  <si>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</si>
  <si>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</si>
  <si>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</si>
  <si>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</si>
  <si>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</si>
  <si>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</si>
  <si>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</si>
  <si>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</si>
  <si>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</si>
  <si>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</si>
  <si>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</si>
  <si>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</si>
  <si>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</si>
  <si>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</si>
  <si>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</si>
  <si>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</si>
  <si>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</si>
  <si>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</si>
  <si>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</si>
  <si>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</si>
  <si>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</si>
  <si>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</si>
  <si>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</si>
  <si>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</si>
  <si>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</si>
  <si>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</si>
  <si>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</si>
  <si>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</si>
  <si>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</si>
  <si>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</si>
  <si>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</si>
  <si>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</si>
  <si>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</si>
  <si>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</si>
  <si>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</si>
  <si>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</si>
  <si>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</si>
  <si>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</si>
  <si>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</si>
  <si>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</si>
  <si>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</si>
  <si>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</si>
  <si>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</si>
  <si>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</si>
  <si>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</si>
  <si>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</si>
  <si>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</si>
  <si>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</si>
  <si>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</si>
  <si>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</si>
  <si>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</si>
  <si>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</si>
  <si>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</si>
  <si>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</si>
  <si>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</si>
  <si>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</si>
  <si>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</si>
  <si>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</si>
  <si>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</si>
  <si>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</si>
  <si>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</si>
  <si>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</si>
  <si>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</si>
  <si>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</si>
  <si>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</si>
  <si>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</si>
  <si>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</si>
  <si>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</si>
  <si>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</si>
  <si>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</si>
  <si>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</si>
  <si>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</si>
  <si>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</si>
  <si>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</si>
  <si>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</si>
  <si>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</si>
  <si>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</si>
  <si>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</si>
  <si>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</si>
  <si>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</si>
  <si>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</si>
  <si>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</si>
  <si>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</si>
  <si>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</si>
  <si>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</si>
  <si>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</si>
  <si>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</si>
  <si>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</si>
  <si>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</si>
  <si>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</si>
  <si>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</si>
  <si>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</si>
  <si>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</si>
  <si>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</si>
  <si>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</si>
  <si>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</si>
  <si>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</si>
  <si>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</si>
  <si>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</si>
  <si>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</si>
  <si>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</si>
  <si>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</si>
  <si>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</si>
  <si>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</si>
  <si>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</si>
  <si>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</si>
  <si>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</si>
  <si>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</si>
  <si>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</si>
  <si>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</si>
  <si>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</si>
  <si>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</si>
  <si>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</si>
  <si>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</si>
  <si>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</si>
  <si>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</si>
  <si>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</si>
  <si>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</si>
  <si>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</si>
  <si>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</si>
  <si>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</si>
  <si>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</si>
  <si>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</si>
  <si>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</si>
  <si>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</si>
  <si>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</si>
  <si>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</si>
  <si>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</si>
  <si>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</si>
  <si>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</si>
  <si>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</si>
  <si>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</si>
  <si>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</si>
  <si>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</si>
  <si>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</si>
  <si>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</si>
  <si>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</si>
  <si>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</si>
  <si>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</si>
  <si>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</si>
  <si>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</si>
  <si>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</si>
  <si>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</si>
  <si>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</si>
  <si>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</si>
  <si>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</si>
  <si>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</si>
  <si>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</si>
  <si>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</si>
  <si>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</si>
  <si>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</si>
  <si>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</si>
  <si>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</si>
  <si>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</si>
  <si>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</si>
  <si>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</si>
  <si>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</si>
  <si>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</si>
  <si>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</si>
  <si>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</si>
  <si>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</si>
  <si>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</si>
  <si>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</si>
  <si>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</si>
  <si>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</si>
  <si>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</si>
  <si>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</si>
  <si>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</si>
  <si>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</si>
  <si>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</si>
  <si>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</si>
  <si>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</si>
  <si>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</si>
  <si>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</si>
  <si>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</si>
  <si>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</si>
  <si>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</si>
  <si>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</si>
  <si>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</si>
  <si>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</si>
  <si>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</si>
  <si>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</si>
  <si>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</si>
  <si>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</si>
  <si>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</si>
  <si>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</si>
  <si>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</si>
  <si>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</si>
  <si>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</si>
  <si>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</si>
  <si>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</si>
  <si>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</si>
  <si>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</si>
  <si>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</si>
  <si>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</si>
  <si>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</si>
  <si>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</si>
  <si>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</si>
  <si>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</si>
  <si>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</si>
  <si>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</si>
  <si>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</si>
  <si>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</si>
  <si>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</si>
  <si>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</si>
  <si>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</si>
  <si>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</si>
  <si>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</si>
  <si>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</si>
  <si>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</si>
  <si>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</si>
  <si>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</si>
  <si>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</si>
  <si>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</si>
  <si>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</si>
  <si>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</si>
  <si>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</si>
  <si>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</si>
  <si>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</si>
  <si>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</si>
  <si>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</si>
  <si>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</si>
  <si>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</si>
  <si>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</si>
  <si>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</si>
  <si>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</si>
  <si>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</si>
  <si>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</si>
  <si>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</si>
  <si>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</si>
  <si>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</si>
  <si>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</si>
  <si>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</si>
  <si>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</si>
  <si>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</si>
  <si>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</si>
  <si>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</si>
  <si>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</si>
  <si>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</si>
  <si>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</si>
  <si>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</si>
  <si>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</si>
  <si>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</si>
  <si>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</si>
  <si>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</si>
  <si>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</si>
  <si>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</si>
  <si>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</si>
  <si>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</si>
  <si>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</si>
  <si>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</si>
  <si>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</si>
  <si>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</si>
  <si>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</si>
  <si>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</si>
  <si>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</si>
  <si>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</si>
  <si>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</si>
  <si>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</si>
  <si>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</si>
  <si>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</si>
  <si>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</si>
  <si>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</si>
  <si>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</si>
  <si>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</si>
  <si>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</si>
  <si>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</si>
  <si>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</si>
  <si>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</si>
  <si>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</si>
  <si>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</si>
  <si>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</si>
  <si>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</si>
  <si>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</si>
  <si>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</si>
  <si>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</si>
  <si>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</si>
  <si>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</si>
  <si>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</si>
  <si>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</si>
  <si>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</si>
  <si>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</si>
  <si>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</si>
  <si>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</si>
  <si>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</si>
  <si>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</si>
  <si>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</si>
  <si>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</si>
  <si>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</si>
  <si>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</si>
  <si>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</si>
  <si>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</si>
  <si>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</si>
  <si>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</si>
  <si>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</si>
  <si>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</si>
  <si>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</si>
  <si>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</si>
  <si>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</si>
  <si>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</si>
  <si>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</si>
  <si>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</si>
  <si>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</si>
  <si>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</si>
  <si>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</si>
  <si>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</si>
  <si>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</si>
  <si>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</si>
  <si>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</si>
  <si>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</si>
  <si>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</si>
  <si>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</si>
  <si>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</si>
  <si>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</si>
  <si>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</si>
  <si>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</si>
  <si>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</si>
  <si>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</si>
  <si>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</si>
  <si>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</si>
  <si>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</si>
  <si>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</si>
  <si>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</si>
  <si>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</si>
  <si>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</si>
  <si>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</si>
  <si>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</si>
  <si>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</si>
  <si>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</si>
  <si>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</si>
  <si>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</si>
  <si>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</si>
  <si>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</si>
  <si>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</si>
  <si>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</si>
  <si>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</si>
  <si>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</si>
  <si>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</si>
  <si>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</si>
  <si>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</si>
  <si>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</si>
  <si>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</si>
  <si>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</si>
  <si>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</si>
  <si>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</si>
  <si>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</si>
  <si>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</si>
  <si>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</si>
  <si>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</si>
  <si>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</si>
  <si>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</si>
  <si>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</si>
  <si>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</si>
  <si>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</si>
  <si>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</si>
  <si>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</si>
  <si>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</si>
  <si>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</si>
  <si>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</si>
  <si>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</si>
  <si>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</si>
  <si>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</si>
  <si>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</si>
  <si>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</si>
  <si>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</si>
  <si>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</si>
  <si>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</si>
  <si>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</si>
  <si>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</si>
  <si>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</si>
  <si>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</si>
  <si>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</si>
  <si>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</si>
  <si>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</si>
  <si>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</si>
  <si>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</si>
  <si>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</si>
  <si>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</si>
  <si>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</si>
  <si>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</si>
  <si>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</si>
  <si>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</si>
  <si>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</si>
  <si>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</si>
  <si>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</si>
  <si>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</si>
  <si>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</si>
  <si>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</si>
  <si>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</si>
  <si>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</si>
  <si>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</si>
  <si>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</si>
  <si>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</si>
  <si>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</si>
  <si>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</si>
  <si>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</si>
  <si>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</si>
  <si>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</si>
  <si>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</si>
  <si>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</si>
  <si>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</si>
  <si>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</si>
  <si>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</si>
  <si>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</si>
  <si>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</si>
  <si>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</si>
  <si>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</si>
  <si>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</si>
  <si>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</si>
  <si>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</si>
  <si>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</si>
  <si>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</si>
  <si>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</si>
  <si>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</si>
  <si>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</si>
  <si>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</si>
  <si>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</si>
  <si>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</si>
  <si>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</si>
  <si>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</si>
  <si>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</si>
  <si>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</si>
  <si>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</si>
  <si>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</si>
  <si>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</si>
  <si>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</si>
  <si>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</si>
  <si>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</si>
  <si>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</si>
  <si>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</si>
  <si>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</si>
  <si>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</si>
  <si>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</si>
  <si>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</si>
  <si>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</si>
  <si>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</si>
  <si>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</si>
  <si>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</si>
  <si>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</si>
  <si>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</si>
  <si>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</si>
  <si>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</si>
  <si>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</si>
  <si>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</si>
  <si>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</si>
  <si>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</si>
  <si>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</si>
  <si>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</si>
  <si>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</si>
  <si>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</si>
  <si>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</si>
  <si>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</si>
  <si>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</si>
  <si>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</si>
  <si>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</si>
  <si>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</si>
  <si>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</si>
  <si>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</si>
  <si>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</si>
  <si>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</si>
  <si>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</si>
  <si>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</si>
  <si>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</si>
  <si>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</si>
  <si>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</si>
  <si>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</si>
  <si>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</si>
  <si>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</si>
  <si>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</si>
  <si>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</si>
  <si>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</si>
  <si>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</si>
  <si>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</si>
  <si>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</si>
  <si>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</si>
  <si>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</si>
  <si>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</si>
  <si>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</si>
  <si>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</si>
  <si>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</si>
  <si>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</si>
  <si>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</si>
  <si>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</si>
  <si>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</si>
  <si>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</si>
  <si>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</si>
  <si>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</si>
  <si>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</si>
  <si>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</si>
  <si>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</si>
  <si>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</si>
  <si>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</si>
  <si>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</si>
  <si>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</si>
  <si>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</si>
  <si>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</si>
  <si>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</si>
  <si>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</si>
  <si>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</si>
  <si>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</si>
  <si>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</si>
  <si>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</si>
  <si>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</si>
  <si>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</si>
  <si>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</si>
  <si>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</si>
  <si>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</si>
  <si>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</si>
  <si>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</si>
  <si>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</si>
  <si>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</si>
  <si>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</si>
  <si>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</si>
  <si>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</si>
  <si>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</si>
  <si>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</si>
  <si>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</si>
  <si>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</si>
  <si>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</si>
  <si>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</si>
  <si>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</si>
  <si>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</si>
  <si>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</si>
  <si>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</si>
  <si>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</si>
  <si>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</si>
  <si>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</si>
  <si>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</si>
  <si>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</si>
  <si>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</si>
  <si>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</si>
  <si>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</si>
  <si>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</si>
  <si>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</si>
  <si>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</si>
  <si>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</si>
  <si>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</si>
  <si>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</si>
  <si>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</si>
  <si>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</si>
  <si>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</si>
  <si>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</si>
  <si>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</si>
  <si>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</si>
  <si>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</si>
  <si>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</si>
  <si>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</si>
  <si>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</si>
  <si>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</si>
  <si>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</si>
  <si>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</si>
  <si>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</si>
  <si>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</si>
  <si>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</si>
  <si>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</si>
  <si>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</si>
  <si>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</si>
  <si>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</si>
  <si>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</si>
  <si>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</si>
  <si>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</si>
  <si>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</si>
  <si>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</si>
  <si>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</si>
  <si>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</si>
  <si>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</si>
  <si>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</si>
  <si>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</si>
  <si>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</si>
  <si>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</si>
  <si>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</si>
  <si>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</si>
  <si>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</si>
  <si>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</si>
  <si>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</si>
  <si>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</si>
  <si>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</si>
  <si>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</si>
  <si>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</si>
  <si>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</si>
  <si>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</si>
  <si>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</si>
  <si>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</si>
  <si>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</si>
  <si>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</si>
  <si>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</si>
  <si>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</si>
  <si>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</si>
  <si>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</si>
  <si>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</si>
  <si>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</si>
  <si>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</si>
  <si>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</si>
  <si>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</si>
  <si>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</si>
  <si>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</si>
  <si>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</si>
  <si>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</si>
  <si>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</si>
  <si>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</si>
  <si>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</si>
  <si>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</si>
  <si>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</si>
  <si>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</si>
  <si>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</si>
  <si>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</si>
  <si>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</si>
  <si>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</si>
  <si>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</si>
  <si>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</si>
  <si>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</si>
  <si>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</si>
  <si>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</si>
  <si>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</si>
  <si>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</si>
  <si>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</si>
  <si>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</si>
  <si>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</si>
  <si>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</si>
  <si>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</si>
  <si>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</si>
  <si>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</si>
  <si>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</si>
  <si>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</si>
  <si>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</si>
  <si>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</si>
  <si>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</si>
  <si>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</si>
  <si>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</si>
  <si>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</si>
  <si>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</si>
  <si>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</si>
  <si>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</si>
  <si>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</si>
  <si>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</si>
  <si>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</si>
  <si>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</si>
  <si>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</si>
  <si>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</si>
  <si>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</si>
  <si>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</si>
  <si>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</si>
  <si>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</si>
  <si>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</si>
  <si>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</si>
  <si>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</si>
  <si>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</si>
  <si>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</si>
  <si>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</si>
  <si>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</si>
  <si>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</si>
  <si>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</si>
  <si>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</si>
  <si>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</si>
  <si>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</si>
  <si>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</si>
  <si>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</si>
  <si>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</si>
  <si>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</si>
  <si>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</si>
  <si>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</si>
  <si>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</si>
  <si>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</si>
  <si>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</si>
  <si>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</si>
  <si>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</si>
  <si>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</si>
  <si>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</si>
  <si>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</si>
  <si>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</si>
  <si>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</si>
  <si>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</si>
  <si>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</si>
  <si>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</si>
  <si>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</si>
  <si>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</si>
  <si>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</si>
  <si>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</si>
  <si>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</si>
  <si>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</si>
  <si>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</si>
  <si>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</si>
  <si>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</si>
  <si>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</si>
  <si>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</si>
  <si>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</si>
  <si>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</si>
  <si>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</si>
  <si>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</si>
  <si>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</si>
  <si>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</si>
  <si>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</si>
  <si>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</si>
  <si>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</si>
  <si>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</si>
  <si>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</si>
  <si>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</si>
  <si>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</si>
  <si>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</si>
  <si>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</si>
  <si>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</si>
  <si>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</si>
  <si>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</si>
  <si>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</si>
  <si>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</si>
  <si>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</si>
  <si>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</si>
  <si>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</si>
  <si>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</si>
  <si>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</si>
  <si>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</si>
  <si>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</si>
  <si>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</si>
  <si>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</si>
  <si>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</si>
  <si>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</si>
  <si>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</si>
  <si>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</si>
  <si>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</si>
  <si>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</si>
  <si>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</si>
  <si>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</si>
  <si>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</si>
  <si>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</si>
  <si>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</si>
  <si>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</si>
  <si>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</si>
  <si>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</si>
  <si>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</si>
  <si>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</si>
  <si>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</si>
  <si>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</si>
  <si>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</si>
  <si>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</si>
  <si>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</si>
  <si>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</si>
  <si>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</si>
  <si>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</si>
  <si>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</si>
  <si>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</si>
  <si>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</si>
  <si>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</si>
  <si>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</si>
  <si>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</si>
  <si>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</si>
  <si>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</si>
  <si>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</si>
  <si>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</si>
  <si>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</si>
  <si>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</si>
  <si>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</si>
  <si>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</si>
  <si>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</si>
  <si>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</si>
  <si>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</si>
  <si>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</si>
  <si>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</si>
  <si>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</si>
  <si>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</si>
  <si>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</si>
  <si>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</si>
  <si>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</si>
  <si>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</si>
  <si>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</si>
  <si>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</si>
  <si>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</si>
  <si>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</si>
  <si>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</si>
  <si>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</si>
  <si>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</si>
  <si>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</si>
  <si>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</si>
  <si>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</si>
  <si>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</si>
  <si>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</si>
  <si>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</si>
  <si>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</si>
  <si>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</si>
  <si>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</si>
  <si>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</si>
  <si>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</si>
  <si>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</si>
  <si>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</si>
  <si>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</si>
  <si>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</si>
  <si>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</si>
  <si>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</si>
  <si>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</si>
  <si>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</si>
  <si>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</si>
  <si>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</si>
  <si>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</si>
  <si>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</si>
  <si>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</si>
  <si>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</si>
  <si>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</si>
  <si>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</si>
  <si>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</si>
  <si>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</si>
  <si>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</si>
  <si>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</si>
  <si>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</si>
  <si>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</si>
  <si>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</si>
  <si>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</si>
  <si>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</si>
  <si>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</si>
  <si>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</si>
  <si>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</si>
  <si>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</si>
  <si>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</si>
  <si>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</si>
  <si>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</si>
  <si>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</si>
  <si>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</si>
  <si>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</si>
  <si>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</si>
  <si>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</si>
  <si>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</si>
  <si>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</si>
  <si>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</si>
  <si>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</si>
  <si>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</si>
  <si>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</si>
  <si>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</si>
  <si>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</si>
  <si>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</si>
  <si>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</si>
  <si>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</si>
  <si>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</si>
  <si>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</si>
  <si>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</si>
  <si>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</si>
  <si>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</si>
  <si>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</si>
  <si>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</si>
  <si>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</si>
  <si>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</si>
  <si>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</si>
  <si>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</si>
  <si>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</si>
  <si>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</si>
  <si>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</si>
  <si>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</si>
  <si>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</si>
  <si>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</si>
  <si>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</si>
  <si>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</si>
  <si>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</si>
  <si>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</si>
  <si>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</si>
  <si>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</si>
  <si>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</si>
  <si>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</si>
  <si>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</si>
  <si>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</si>
  <si>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</si>
  <si>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</si>
  <si>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</si>
  <si>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</si>
  <si>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</si>
  <si>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</si>
  <si>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</si>
  <si>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</si>
  <si>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</si>
  <si>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</si>
  <si>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</si>
  <si>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</si>
  <si>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</si>
  <si>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</si>
  <si>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</si>
  <si>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</si>
  <si>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</si>
  <si>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</si>
  <si>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</si>
  <si>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</si>
  <si>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</si>
  <si>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</si>
  <si>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</si>
  <si>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</si>
  <si>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</si>
  <si>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</si>
  <si>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</si>
  <si>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</si>
  <si>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</si>
  <si>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</si>
  <si>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</si>
  <si>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</si>
  <si>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</si>
  <si>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</si>
  <si>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</si>
  <si>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</si>
  <si>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</si>
  <si>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</si>
  <si>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</si>
  <si>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</si>
  <si>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</si>
  <si>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</si>
  <si>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</si>
  <si>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</si>
  <si>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</si>
  <si>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</si>
  <si>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</si>
  <si>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</si>
  <si>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</si>
  <si>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</si>
  <si>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</si>
  <si>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</si>
  <si>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</si>
  <si>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</si>
  <si>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</si>
  <si>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</si>
  <si>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</si>
  <si>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</si>
  <si>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</si>
  <si>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</si>
  <si>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</si>
  <si>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</si>
  <si>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</si>
  <si>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</si>
  <si>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</si>
  <si>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</si>
  <si>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</si>
  <si>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</si>
  <si>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</si>
  <si>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</si>
  <si>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</si>
  <si>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</si>
  <si>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</si>
  <si>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</si>
  <si>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</si>
  <si>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</si>
  <si>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</si>
  <si>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</si>
  <si>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</si>
  <si>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</si>
  <si>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</si>
  <si>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</si>
  <si>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</si>
  <si>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</si>
  <si>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</si>
  <si>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</si>
  <si>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</si>
  <si>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</si>
  <si>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</si>
  <si>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</si>
  <si>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</si>
  <si>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</si>
  <si>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</si>
  <si>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</si>
  <si>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</si>
  <si>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</si>
  <si>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</si>
  <si>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</si>
  <si>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</si>
  <si>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</si>
  <si>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</si>
  <si>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</si>
  <si>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</si>
  <si>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</si>
  <si>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</si>
  <si>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</si>
  <si>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</si>
  <si>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</si>
  <si>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</si>
  <si>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</si>
  <si>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</si>
  <si>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</si>
  <si>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</si>
  <si>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</si>
  <si>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</si>
  <si>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</si>
  <si>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</si>
  <si>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</si>
  <si>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</si>
  <si>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</si>
  <si>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</si>
  <si>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</si>
  <si>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</si>
  <si>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</si>
  <si>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</si>
  <si>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</si>
  <si>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</si>
  <si>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</si>
  <si>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</si>
  <si>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</si>
  <si>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</si>
  <si>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</si>
  <si>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</si>
  <si>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</si>
  <si>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</si>
  <si>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</si>
  <si>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</si>
  <si>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</si>
  <si>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</si>
  <si>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</si>
  <si>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</si>
  <si>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</si>
  <si>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</si>
  <si>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</si>
  <si>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</si>
  <si>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</si>
  <si>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</si>
  <si>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</si>
  <si>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</si>
  <si>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</si>
  <si>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</si>
  <si>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</si>
  <si>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</si>
  <si>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</si>
  <si>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</si>
  <si>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</si>
  <si>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</si>
  <si>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</si>
  <si>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</si>
  <si>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</si>
  <si>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</si>
  <si>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</si>
  <si>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</si>
  <si>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</si>
  <si>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</si>
  <si>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</si>
  <si>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</si>
  <si>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</si>
  <si>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</si>
  <si>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</si>
  <si>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</si>
  <si>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</si>
  <si>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</si>
  <si>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</si>
  <si>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</si>
  <si>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</si>
  <si>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</si>
  <si>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</si>
  <si>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</si>
  <si>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</si>
  <si>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</si>
  <si>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</si>
  <si>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</si>
  <si>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</si>
  <si>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</si>
  <si>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</si>
  <si>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</si>
  <si>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</si>
  <si>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</si>
  <si>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</si>
  <si>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</si>
  <si>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</si>
  <si>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</si>
  <si>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</si>
  <si>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</si>
  <si>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</si>
  <si>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</si>
  <si>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</si>
  <si>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</si>
  <si>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</si>
  <si>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</si>
  <si>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</si>
  <si>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</si>
  <si>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</si>
  <si>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</si>
  <si>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</si>
  <si>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</si>
  <si>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</si>
  <si>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</si>
  <si>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</si>
  <si>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</si>
  <si>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</si>
  <si>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</si>
  <si>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</si>
  <si>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</si>
  <si>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</si>
  <si>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</si>
  <si>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</si>
  <si>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</si>
  <si>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</si>
  <si>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</si>
  <si>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</si>
  <si>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</si>
  <si>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</si>
  <si>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</si>
  <si>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</si>
  <si>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</si>
  <si>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</si>
  <si>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</si>
  <si>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</si>
  <si>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</si>
  <si>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</si>
  <si>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</si>
  <si>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</si>
  <si>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</si>
  <si>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</si>
  <si>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</si>
  <si>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</si>
  <si>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</si>
  <si>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</si>
  <si>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</si>
  <si>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</si>
  <si>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</si>
  <si>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</si>
  <si>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</si>
  <si>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</si>
  <si>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</si>
  <si>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</si>
  <si>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</si>
  <si>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</si>
  <si>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</si>
  <si>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</si>
  <si>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</si>
  <si>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</si>
  <si>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</si>
  <si>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</si>
  <si>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</si>
  <si>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</si>
  <si>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</si>
  <si>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</si>
  <si>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</si>
  <si>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</si>
  <si>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</si>
  <si>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</si>
  <si>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</si>
  <si>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</si>
  <si>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</si>
  <si>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</si>
  <si>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</si>
  <si>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</si>
  <si>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</si>
  <si>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</si>
  <si>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</si>
  <si>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</si>
  <si>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</si>
  <si>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</si>
  <si>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</si>
  <si>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</si>
  <si>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</si>
  <si>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</si>
  <si>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</si>
  <si>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</si>
  <si>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</si>
  <si>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</si>
  <si>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</si>
  <si>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</si>
  <si>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</si>
  <si>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</si>
  <si>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</si>
  <si>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</si>
  <si>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</si>
  <si>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</si>
  <si>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</si>
  <si>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</si>
  <si>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</si>
  <si>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</si>
  <si>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</si>
  <si>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</si>
  <si>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</si>
  <si>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</si>
  <si>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</si>
  <si>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</si>
  <si>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</si>
  <si>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</si>
  <si>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</si>
  <si>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</si>
  <si>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</si>
  <si>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</si>
  <si>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</si>
  <si>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</si>
  <si>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</si>
  <si>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</si>
  <si>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</si>
  <si>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</si>
  <si>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</si>
  <si>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</si>
  <si>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</si>
  <si>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</si>
  <si>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</si>
  <si>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</si>
  <si>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</si>
  <si>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</si>
  <si>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</si>
  <si>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</si>
  <si>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</si>
  <si>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</si>
  <si>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</si>
  <si>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</si>
  <si>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</si>
  <si>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</si>
  <si>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</si>
  <si>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</si>
  <si>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</si>
  <si>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</si>
  <si>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</si>
  <si>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</si>
  <si>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</si>
  <si>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</si>
  <si>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</si>
  <si>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</si>
  <si>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</si>
  <si>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</si>
  <si>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</si>
  <si>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</si>
  <si>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</si>
  <si>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</si>
  <si>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</si>
  <si>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</si>
  <si>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</si>
  <si>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</si>
  <si>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</si>
  <si>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</si>
  <si>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</si>
  <si>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</si>
  <si>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</si>
  <si>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</si>
  <si>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</si>
  <si>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</si>
  <si>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</si>
  <si>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</si>
  <si>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</si>
  <si>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</si>
  <si>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</si>
  <si>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</si>
  <si>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</si>
  <si>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</si>
  <si>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</si>
  <si>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</si>
  <si>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</si>
  <si>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</si>
  <si>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</si>
  <si>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</si>
  <si>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</si>
  <si>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</si>
  <si>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</si>
  <si>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</si>
  <si>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</si>
  <si>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</si>
  <si>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</si>
  <si>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</si>
  <si>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</si>
  <si>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</si>
  <si>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</si>
  <si>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</si>
  <si>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</si>
  <si>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</si>
  <si>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</si>
  <si>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</si>
  <si>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</si>
  <si>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</si>
  <si>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</si>
  <si>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</si>
  <si>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</si>
  <si>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</si>
  <si>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</si>
  <si>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</si>
  <si>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</si>
  <si>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</si>
  <si>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</si>
  <si>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</si>
  <si>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</si>
  <si>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</si>
  <si>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</si>
  <si>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</si>
  <si>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</si>
  <si>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</si>
  <si>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</si>
  <si>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</si>
  <si>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</si>
  <si>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</si>
  <si>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</si>
  <si>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</si>
  <si>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</si>
  <si>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</si>
  <si>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</si>
  <si>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</si>
  <si>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</si>
  <si>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</si>
  <si>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</si>
  <si>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</si>
  <si>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</si>
  <si>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</si>
  <si>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</si>
  <si>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</si>
  <si>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</si>
  <si>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</si>
  <si>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</si>
  <si>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</si>
  <si>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</si>
  <si>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</si>
  <si>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</si>
  <si>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</si>
  <si>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</si>
  <si>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</si>
  <si>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</si>
  <si>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</si>
  <si>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</si>
  <si>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</si>
  <si>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</si>
  <si>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</si>
  <si>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</si>
  <si>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</si>
  <si>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</si>
  <si>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</si>
  <si>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</si>
  <si>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</si>
  <si>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</si>
  <si>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</si>
  <si>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</si>
  <si>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</si>
  <si>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</si>
  <si>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</si>
  <si>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</si>
  <si>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</si>
  <si>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</si>
  <si>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</si>
  <si>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</si>
  <si>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</si>
  <si>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</si>
  <si>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</si>
  <si>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</si>
  <si>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</si>
  <si>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</si>
  <si>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</si>
  <si>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</si>
  <si>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</si>
  <si>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</si>
  <si>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</si>
  <si>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</si>
  <si>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</si>
  <si>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</si>
  <si>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</si>
  <si>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</si>
  <si>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</si>
  <si>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</si>
  <si>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</si>
  <si>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</si>
  <si>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</si>
  <si>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</si>
  <si>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</si>
  <si>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</si>
  <si>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</si>
  <si>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</si>
  <si>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</si>
  <si>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</si>
  <si>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</si>
  <si>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</si>
  <si>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</si>
  <si>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</si>
  <si>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</si>
  <si>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</si>
  <si>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</si>
  <si>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</si>
  <si>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</si>
  <si>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</si>
  <si>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</si>
  <si>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</si>
  <si>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</si>
  <si>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</si>
  <si>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</si>
  <si>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</si>
  <si>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</si>
  <si>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</si>
  <si>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</si>
  <si>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</si>
  <si>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</si>
  <si>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</si>
  <si>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</si>
  <si>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</si>
  <si>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</si>
  <si>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</si>
  <si>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</si>
  <si>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</si>
  <si>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</si>
  <si>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</si>
  <si>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</si>
  <si>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</si>
  <si>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</si>
  <si>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</si>
  <si>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</si>
  <si>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</si>
  <si>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</si>
  <si>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</si>
  <si>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</si>
  <si>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</si>
  <si>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</si>
  <si>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</si>
  <si>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</si>
  <si>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</si>
  <si>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</si>
  <si>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</si>
  <si>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</si>
  <si>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</si>
  <si>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</si>
  <si>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</si>
  <si>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</si>
  <si>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</si>
  <si>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</si>
  <si>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</si>
  <si>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</si>
  <si>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</si>
  <si>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</si>
  <si>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</si>
  <si>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</si>
  <si>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</si>
  <si>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</si>
  <si>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</si>
  <si>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</si>
  <si>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</si>
  <si>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</si>
  <si>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</si>
  <si>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</si>
  <si>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</si>
  <si>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</si>
  <si>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</si>
  <si>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</si>
  <si>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</si>
  <si>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</si>
  <si>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</si>
  <si>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</si>
  <si>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</si>
  <si>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</si>
  <si>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</si>
  <si>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</si>
  <si>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</si>
  <si>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</si>
  <si>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</si>
  <si>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</si>
  <si>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</si>
  <si>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</si>
  <si>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</si>
  <si>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</si>
  <si>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</si>
  <si>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</si>
  <si>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</si>
  <si>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</si>
  <si>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</si>
  <si>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</si>
  <si>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</si>
  <si>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</si>
  <si>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</si>
  <si>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</si>
  <si>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</si>
  <si>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</si>
  <si>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</si>
  <si>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</si>
  <si>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</si>
  <si>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</si>
  <si>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</si>
  <si>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</si>
  <si>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</si>
  <si>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</si>
  <si>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</si>
  <si>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</si>
  <si>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</si>
  <si>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</si>
  <si>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</si>
  <si>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</si>
  <si>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</si>
  <si>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</si>
  <si>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</si>
  <si>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</si>
  <si>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</si>
  <si>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</si>
  <si>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</si>
  <si>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</si>
  <si>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</si>
  <si>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</si>
  <si>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</si>
  <si>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</si>
  <si>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</si>
  <si>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</si>
  <si>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</si>
  <si>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</si>
  <si>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</si>
  <si>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</si>
  <si>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</si>
  <si>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</si>
  <si>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</si>
  <si>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</si>
  <si>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</si>
  <si>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</si>
  <si>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</si>
  <si>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</si>
  <si>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</si>
  <si>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</si>
  <si>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</si>
  <si>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</si>
  <si>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</si>
  <si>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</si>
  <si>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</si>
  <si>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</si>
  <si>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</si>
  <si>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</si>
  <si>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</si>
  <si>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</si>
  <si>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</si>
  <si>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</si>
  <si>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</si>
  <si>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</si>
  <si>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</si>
  <si>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</si>
  <si>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</si>
  <si>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</si>
  <si>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</si>
  <si>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</si>
  <si>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</si>
  <si>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</si>
  <si>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</si>
  <si>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</si>
  <si>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</si>
  <si>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</si>
  <si>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</si>
  <si>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</si>
  <si>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</si>
  <si>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</si>
  <si>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</si>
  <si>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</si>
  <si>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</si>
  <si>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</si>
  <si>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</si>
  <si>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</si>
  <si>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</si>
  <si>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</si>
  <si>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</si>
  <si>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</si>
  <si>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</si>
  <si>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</si>
  <si>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</si>
  <si>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</si>
  <si>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</si>
  <si>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</si>
  <si>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</si>
  <si>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</si>
  <si>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</si>
  <si>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</si>
  <si>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</si>
  <si>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</si>
  <si>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</si>
  <si>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</si>
  <si>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</si>
  <si>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</si>
  <si>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</si>
  <si>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</si>
  <si>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</si>
  <si>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</si>
  <si>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</si>
  <si>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</si>
  <si>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</si>
  <si>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</si>
  <si>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</si>
  <si>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</si>
  <si>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</si>
  <si>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</si>
  <si>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</si>
  <si>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</si>
  <si>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</si>
  <si>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</si>
  <si>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</si>
  <si>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</si>
  <si>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</si>
  <si>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</si>
  <si>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</si>
  <si>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</si>
  <si>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</si>
  <si>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</si>
  <si>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</si>
  <si>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</si>
  <si>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</si>
  <si>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</si>
  <si>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</si>
  <si>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</si>
  <si>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</si>
  <si>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</si>
  <si>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</si>
  <si>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</si>
  <si>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</si>
  <si>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</si>
  <si>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</si>
  <si>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</si>
  <si>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</si>
  <si>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</si>
  <si>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</si>
  <si>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</si>
  <si>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</si>
  <si>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</si>
  <si>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</si>
  <si>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</si>
  <si>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</si>
  <si>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</si>
  <si>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</si>
  <si>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</si>
  <si>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</si>
  <si>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</si>
  <si>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</si>
  <si>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</si>
  <si>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</si>
  <si>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</si>
  <si>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</si>
  <si>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</si>
  <si>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</si>
  <si>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</si>
  <si>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</si>
  <si>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</si>
  <si>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</si>
  <si>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</si>
  <si>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</si>
  <si>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</si>
  <si>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</si>
  <si>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</si>
  <si>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</si>
  <si>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</si>
  <si>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</si>
  <si>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</si>
  <si>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</si>
  <si>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</si>
  <si>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</si>
  <si>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</si>
  <si>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</si>
  <si>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</si>
  <si>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</si>
  <si>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</si>
  <si>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</si>
  <si>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</si>
  <si>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</si>
  <si>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</si>
  <si>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</si>
  <si>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</si>
  <si>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</si>
  <si>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</si>
  <si>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</si>
  <si>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</si>
  <si>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</si>
  <si>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</si>
  <si>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</si>
  <si>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</si>
  <si>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</si>
  <si>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</si>
  <si>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</si>
  <si>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</si>
  <si>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</si>
  <si>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</si>
  <si>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</si>
  <si>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</si>
  <si>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</si>
  <si>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</si>
  <si>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</si>
  <si>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</si>
  <si>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</si>
  <si>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</si>
  <si>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</si>
  <si>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</si>
  <si>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</si>
  <si>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</si>
  <si>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</si>
  <si>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</si>
  <si>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</si>
  <si>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</si>
  <si>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</si>
  <si>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</si>
  <si>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</si>
  <si>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</si>
  <si>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</si>
  <si>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</si>
  <si>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</si>
  <si>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</si>
  <si>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</si>
  <si>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</si>
  <si>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</si>
  <si>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</si>
  <si>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</si>
  <si>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</si>
  <si>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</si>
  <si>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</si>
  <si>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</si>
  <si>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</si>
  <si>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</si>
  <si>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</si>
  <si>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</si>
  <si>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</si>
  <si>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</si>
  <si>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</si>
  <si>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</si>
  <si>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</si>
  <si>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</si>
  <si>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</si>
  <si>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</si>
  <si>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</si>
  <si>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</si>
  <si>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</si>
  <si>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</si>
  <si>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</si>
  <si>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</si>
  <si>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</si>
  <si>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</si>
  <si>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</si>
  <si>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</si>
  <si>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</si>
  <si>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</si>
  <si>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</si>
  <si>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</si>
  <si>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</si>
  <si>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</si>
  <si>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</si>
  <si>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</si>
  <si>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</si>
  <si>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</si>
  <si>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</si>
  <si>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</si>
  <si>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</si>
  <si>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</si>
  <si>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</si>
  <si>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</si>
  <si>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</si>
  <si>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</si>
  <si>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</si>
  <si>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</si>
  <si>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</si>
  <si>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</si>
  <si>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</si>
  <si>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</si>
  <si>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</si>
  <si>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</si>
  <si>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</si>
  <si>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</si>
  <si>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</si>
  <si>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</si>
  <si>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</si>
  <si>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</si>
  <si>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</si>
  <si>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</si>
  <si>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</si>
  <si>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</si>
  <si>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</si>
  <si>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</si>
  <si>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</si>
  <si>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</si>
  <si>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</si>
  <si>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</si>
  <si>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</si>
  <si>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</si>
  <si>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</si>
  <si>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</si>
  <si>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</si>
  <si>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</si>
  <si>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</si>
  <si>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</si>
  <si>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</si>
  <si>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</si>
  <si>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</si>
  <si>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</si>
  <si>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</si>
  <si>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</si>
  <si>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</si>
  <si>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</si>
  <si>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</si>
  <si>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</si>
  <si>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</si>
  <si>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</si>
  <si>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</si>
  <si>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</si>
  <si>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</si>
  <si>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</si>
  <si>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</si>
  <si>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</si>
  <si>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</si>
  <si>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</si>
  <si>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</si>
  <si>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</si>
  <si>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</si>
  <si>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</si>
  <si>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</si>
  <si>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</si>
  <si>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</si>
  <si>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</si>
  <si>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</si>
  <si>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</si>
  <si>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</si>
  <si>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</si>
  <si>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</si>
  <si>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</si>
  <si>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</si>
  <si>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</si>
  <si>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</si>
  <si>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</si>
  <si>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</si>
  <si>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</si>
  <si>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</si>
  <si>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</si>
  <si>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</si>
  <si>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</si>
  <si>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</si>
  <si>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</si>
  <si>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</si>
  <si>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</si>
  <si>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</si>
  <si>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</si>
  <si>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</si>
  <si>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</si>
  <si>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</si>
  <si>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</si>
  <si>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</si>
  <si>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</si>
  <si>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</si>
  <si>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</si>
  <si>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</si>
  <si>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</si>
  <si>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</si>
  <si>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</si>
  <si>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</si>
  <si>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</si>
  <si>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</si>
  <si>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</si>
  <si>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</si>
  <si>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</si>
  <si>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</si>
  <si>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</si>
  <si>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</si>
  <si>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</si>
  <si>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</si>
  <si>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</si>
  <si>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</si>
  <si>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</si>
  <si>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</si>
  <si>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</si>
  <si>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</si>
  <si>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</si>
  <si>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</si>
  <si>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</si>
  <si>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</si>
  <si>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</si>
  <si>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</si>
  <si>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</si>
  <si>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</si>
  <si>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</si>
  <si>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</si>
  <si>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</si>
  <si>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</si>
  <si>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</si>
  <si>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</si>
  <si>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</si>
  <si>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</si>
  <si>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</si>
  <si>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</si>
  <si>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</si>
  <si>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</si>
  <si>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</si>
  <si>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</si>
  <si>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</si>
  <si>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</si>
  <si>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</si>
  <si>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</si>
  <si>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</si>
  <si>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</si>
  <si>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</si>
  <si>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</si>
  <si>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</si>
  <si>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</si>
  <si>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</si>
  <si>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</si>
  <si>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</si>
  <si>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</si>
  <si>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</si>
  <si>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</si>
  <si>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</si>
  <si>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</si>
  <si>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</si>
  <si>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</si>
  <si>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</si>
  <si>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</si>
  <si>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</si>
  <si>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</si>
  <si>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</si>
  <si>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</si>
  <si>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</si>
  <si>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</si>
  <si>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</si>
  <si>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</si>
  <si>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</si>
  <si>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</si>
  <si>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</si>
  <si>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</si>
  <si>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</si>
  <si>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</si>
  <si>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</si>
  <si>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</si>
  <si>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</si>
  <si>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</si>
  <si>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</si>
  <si>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</si>
  <si>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</si>
  <si>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</si>
  <si>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</si>
  <si>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</si>
  <si>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</si>
  <si>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</si>
  <si>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</si>
  <si>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</si>
  <si>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</si>
  <si>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</si>
  <si>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</si>
  <si>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</si>
  <si>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</si>
  <si>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</si>
  <si>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</si>
  <si>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</si>
  <si>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</si>
  <si>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</si>
  <si>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</si>
  <si>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</si>
  <si>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</si>
  <si>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</si>
  <si>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</si>
  <si>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</si>
  <si>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</si>
  <si>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</si>
  <si>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</si>
  <si>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</si>
  <si>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</si>
  <si>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</si>
  <si>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</si>
  <si>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</si>
  <si>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</si>
  <si>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</si>
  <si>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</si>
  <si>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</si>
  <si>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</si>
  <si>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</si>
  <si>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</si>
  <si>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</si>
  <si>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</si>
  <si>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</si>
  <si>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</si>
  <si>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</si>
  <si>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</si>
  <si>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</si>
  <si>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</si>
  <si>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</si>
  <si>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</si>
  <si>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</si>
  <si>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</si>
  <si>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</si>
  <si>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</si>
  <si>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</si>
  <si>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</si>
  <si>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</si>
  <si>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</si>
  <si>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</si>
  <si>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</si>
  <si>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</si>
  <si>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</si>
  <si>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</si>
  <si>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</si>
  <si>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</si>
  <si>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</si>
  <si>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</si>
  <si>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</si>
  <si>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</si>
  <si>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</si>
  <si>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</si>
  <si>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</si>
  <si>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</si>
  <si>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</si>
  <si>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</si>
  <si>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</si>
  <si>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</si>
  <si>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</si>
  <si>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</si>
  <si>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</si>
  <si>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</si>
  <si>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</si>
  <si>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</si>
  <si>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</si>
  <si>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</si>
  <si>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</si>
  <si>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</si>
  <si>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</si>
  <si>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</si>
  <si>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</si>
  <si>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</si>
  <si>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</si>
  <si>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</si>
  <si>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</si>
  <si>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</si>
  <si>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</si>
  <si>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</si>
  <si>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</si>
  <si>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</si>
  <si>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</si>
  <si>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</si>
  <si>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</si>
  <si>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</si>
  <si>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</si>
  <si>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</si>
  <si>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</si>
  <si>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</si>
  <si>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</si>
  <si>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</si>
  <si>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</si>
  <si>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</si>
  <si>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</si>
  <si>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</si>
  <si>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</si>
  <si>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</si>
  <si>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</si>
  <si>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</si>
  <si>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</si>
  <si>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</si>
  <si>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</si>
  <si>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</si>
  <si>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</si>
  <si>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</si>
  <si>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</si>
  <si>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</si>
  <si>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</si>
  <si>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</si>
  <si>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</si>
  <si>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</si>
  <si>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</si>
  <si>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</si>
  <si>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</si>
  <si>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</si>
  <si>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</si>
  <si>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</si>
  <si>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</si>
  <si>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</si>
  <si>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</si>
  <si>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</si>
  <si>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</si>
  <si>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</si>
  <si>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</si>
  <si>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</si>
  <si>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</si>
  <si>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</si>
  <si>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</si>
  <si>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</si>
  <si>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</si>
  <si>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</si>
  <si>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</si>
  <si>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</si>
  <si>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</si>
  <si>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</si>
  <si>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</si>
  <si>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</si>
  <si>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</si>
  <si>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</si>
  <si>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</si>
  <si>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</si>
  <si>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</si>
  <si>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</si>
  <si>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</si>
  <si>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</si>
  <si>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</si>
  <si>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</si>
  <si>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</si>
  <si>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</si>
  <si>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</si>
  <si>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</si>
  <si>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</si>
  <si>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</si>
  <si>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</si>
  <si>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</si>
  <si>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</si>
  <si>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</si>
  <si>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</si>
  <si>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</si>
  <si>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</si>
  <si>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</si>
  <si>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</si>
  <si>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</si>
  <si>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</si>
  <si>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</si>
  <si>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</si>
  <si>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</si>
  <si>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</si>
  <si>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</si>
  <si>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</si>
  <si>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</si>
  <si>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</si>
  <si>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</si>
  <si>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</si>
  <si>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</si>
  <si>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</si>
  <si>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</si>
  <si>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</si>
  <si>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</si>
  <si>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</si>
  <si>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</si>
  <si>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</si>
  <si>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</si>
  <si>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</si>
  <si>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</si>
  <si>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</si>
  <si>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</si>
  <si>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</si>
  <si>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</si>
  <si>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</si>
  <si>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</si>
  <si>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</si>
  <si>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</si>
  <si>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</si>
  <si>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</si>
  <si>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</si>
  <si>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</si>
  <si>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</si>
  <si>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</si>
  <si>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</si>
  <si>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</si>
  <si>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</si>
  <si>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</si>
  <si>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</si>
  <si>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</si>
  <si>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</si>
  <si>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</si>
  <si>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</si>
  <si>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</si>
  <si>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</si>
  <si>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</si>
  <si>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</si>
  <si>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</si>
  <si>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</si>
  <si>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</si>
  <si>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</si>
  <si>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</si>
  <si>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</si>
  <si>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</si>
  <si>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</si>
  <si>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</si>
  <si>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</si>
  <si>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</si>
  <si>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</si>
  <si>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</si>
  <si>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</si>
  <si>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</si>
  <si>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</si>
  <si>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</si>
  <si>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</si>
  <si>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</si>
  <si>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</si>
  <si>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</si>
  <si>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</si>
  <si>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</si>
  <si>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</si>
  <si>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</si>
  <si>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</si>
  <si>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</si>
  <si>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</si>
  <si>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</si>
  <si>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</si>
  <si>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</si>
  <si>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</si>
  <si>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</si>
  <si>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</si>
  <si>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</si>
  <si>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</si>
  <si>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</si>
  <si>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</si>
  <si>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</si>
  <si>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</si>
  <si>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</si>
  <si>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</si>
  <si>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</si>
  <si>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</si>
  <si>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</si>
  <si>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</si>
  <si>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</si>
  <si>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</si>
  <si>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</si>
  <si>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</si>
  <si>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</si>
  <si>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</si>
  <si>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</si>
  <si>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</si>
  <si>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</si>
  <si>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</si>
  <si>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</si>
  <si>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</si>
  <si>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</si>
  <si>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</si>
  <si>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</si>
  <si>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</si>
  <si>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</si>
  <si>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</si>
  <si>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</si>
  <si>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</si>
  <si>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</si>
  <si>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</si>
  <si>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</si>
  <si>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</si>
  <si>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</si>
  <si>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</si>
  <si>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</si>
  <si>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</si>
  <si>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</si>
  <si>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</si>
  <si>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</si>
  <si>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</si>
  <si>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</si>
  <si>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</si>
  <si>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</si>
  <si>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</si>
  <si>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</si>
  <si>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</si>
  <si>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</si>
  <si>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</si>
  <si>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</si>
  <si>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</si>
  <si>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</si>
  <si>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</si>
  <si>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</si>
  <si>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</si>
  <si>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</si>
  <si>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</si>
  <si>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</si>
  <si>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</si>
  <si>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</si>
  <si>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</si>
  <si>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</si>
  <si>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</si>
  <si>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</si>
  <si>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</si>
  <si>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</si>
  <si>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</si>
  <si>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</si>
  <si>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</si>
  <si>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</si>
  <si>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</si>
  <si>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</si>
  <si>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</si>
  <si>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</si>
  <si>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</si>
  <si>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</si>
  <si>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</si>
  <si>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</si>
  <si>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</si>
  <si>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</si>
  <si>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</si>
  <si>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</si>
  <si>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</si>
  <si>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</si>
  <si>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</si>
  <si>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</si>
  <si>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</si>
  <si>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</si>
  <si>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</si>
  <si>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</si>
  <si>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</si>
  <si>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</si>
  <si>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</si>
  <si>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</si>
  <si>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</si>
  <si>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</si>
  <si>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</si>
  <si>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</si>
  <si>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</si>
  <si>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</si>
  <si>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</si>
  <si>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</si>
  <si>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</si>
  <si>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</si>
  <si>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</si>
  <si>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</si>
  <si>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</si>
  <si>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</si>
  <si>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</si>
  <si>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</si>
  <si>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</si>
  <si>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</si>
  <si>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</si>
  <si>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</si>
  <si>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</si>
  <si>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</si>
  <si>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</si>
  <si>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</si>
  <si>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</si>
  <si>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</si>
  <si>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</si>
  <si>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</si>
  <si>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</si>
  <si>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</si>
  <si>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</si>
  <si>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</si>
  <si>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</si>
  <si>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</si>
  <si>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</si>
  <si>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</si>
  <si>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</si>
  <si>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</si>
  <si>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</si>
  <si>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</si>
  <si>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</si>
  <si>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</si>
  <si>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</si>
  <si>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</si>
  <si>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</si>
  <si>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</si>
  <si>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</si>
  <si>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</si>
  <si>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</si>
  <si>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</si>
  <si>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</si>
  <si>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</si>
  <si>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</si>
  <si>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</si>
  <si>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</si>
  <si>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</si>
  <si>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</si>
  <si>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</si>
  <si>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</si>
  <si>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</si>
  <si>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</si>
  <si>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</si>
  <si>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</si>
  <si>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</si>
  <si>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</si>
  <si>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</si>
  <si>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</si>
  <si>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</si>
  <si>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</si>
  <si>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</si>
  <si>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</si>
  <si>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</si>
  <si>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</si>
  <si>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</si>
  <si>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</si>
  <si>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</si>
  <si>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</si>
  <si>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</si>
  <si>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</si>
  <si>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</si>
  <si>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</si>
  <si>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</si>
  <si>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</si>
  <si>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</si>
  <si>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</si>
  <si>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</si>
  <si>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</si>
  <si>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</si>
  <si>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</si>
  <si>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</si>
  <si>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</si>
  <si>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</si>
  <si>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</si>
  <si>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</si>
  <si>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</si>
  <si>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</si>
  <si>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</si>
  <si>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</si>
  <si>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</si>
  <si>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</si>
  <si>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</si>
  <si>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</si>
  <si>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</si>
  <si>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</si>
  <si>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</si>
  <si>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</si>
  <si>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</si>
  <si>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</si>
  <si>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</si>
  <si>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</si>
  <si>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</si>
  <si>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</si>
  <si>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</si>
  <si>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</si>
  <si>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</si>
  <si>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</si>
  <si>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</si>
  <si>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</si>
  <si>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</si>
  <si>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</si>
  <si>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</si>
  <si>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</si>
  <si>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</si>
  <si>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</si>
  <si>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</si>
  <si>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</si>
  <si>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</si>
  <si>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</si>
  <si>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</si>
  <si>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</si>
  <si>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</si>
  <si>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</si>
  <si>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</si>
  <si>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</si>
  <si>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</si>
  <si>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</si>
  <si>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</si>
  <si>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</si>
  <si>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</si>
  <si>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</si>
  <si>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</si>
  <si>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</si>
  <si>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</si>
  <si>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</si>
  <si>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</si>
  <si>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</si>
  <si>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</si>
  <si>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</si>
  <si>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</si>
  <si>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</si>
  <si>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</si>
  <si>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</si>
  <si>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</si>
  <si>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</si>
  <si>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</si>
  <si>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</si>
  <si>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</si>
  <si>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</si>
  <si>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</si>
  <si>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</si>
  <si>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</si>
  <si>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</si>
  <si>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</si>
  <si>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</si>
  <si>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</si>
  <si>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</si>
  <si>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</si>
  <si>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</si>
  <si>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</si>
  <si>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</si>
  <si>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</si>
  <si>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</si>
  <si>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</si>
  <si>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</si>
  <si>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</si>
  <si>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</si>
  <si>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</si>
  <si>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</si>
  <si>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</si>
  <si>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</si>
  <si>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</si>
  <si>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</si>
  <si>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</si>
  <si>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</si>
  <si>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</si>
  <si>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</si>
  <si>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</si>
  <si>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</si>
  <si>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</si>
  <si>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</si>
  <si>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</si>
  <si>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</si>
  <si>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</si>
  <si>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</si>
  <si>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</si>
  <si>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</si>
  <si>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</si>
  <si>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</si>
  <si>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</si>
  <si>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</si>
  <si>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</si>
  <si>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</si>
  <si>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</si>
  <si>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</si>
  <si>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</si>
  <si>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</si>
  <si>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</si>
  <si>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</si>
  <si>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</si>
  <si>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</si>
  <si>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</si>
  <si>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</si>
  <si>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</si>
  <si>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</si>
  <si>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</si>
  <si>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</si>
  <si>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</si>
  <si>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</si>
  <si>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</si>
  <si>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</si>
  <si>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</si>
  <si>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</si>
  <si>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</si>
  <si>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</si>
  <si>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</si>
  <si>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</si>
  <si>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</si>
  <si>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</si>
  <si>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</si>
  <si>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</si>
  <si>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</si>
  <si>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</si>
  <si>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</si>
  <si>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</si>
  <si>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</si>
  <si>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</si>
  <si>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</si>
  <si>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</si>
  <si>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</si>
  <si>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</si>
  <si>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</si>
  <si>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</si>
  <si>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</si>
  <si>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</si>
  <si>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</si>
  <si>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</si>
  <si>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</si>
  <si>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</si>
  <si>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</si>
  <si>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</si>
  <si>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</si>
  <si>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</si>
  <si>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</si>
  <si>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</si>
  <si>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</si>
  <si>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</si>
  <si>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</si>
  <si>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</si>
  <si>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</si>
  <si>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</si>
  <si>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</si>
  <si>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</si>
  <si>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</si>
  <si>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</si>
  <si>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</si>
  <si>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</si>
  <si>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</si>
  <si>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</si>
  <si>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</si>
  <si>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</si>
  <si>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</si>
  <si>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</si>
  <si>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</si>
  <si>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</si>
  <si>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</si>
  <si>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</si>
  <si>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</si>
  <si>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</si>
  <si>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</si>
  <si>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</si>
  <si>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</si>
  <si>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</si>
  <si>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</si>
  <si>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</si>
  <si>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</si>
  <si>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</si>
  <si>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</si>
  <si>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</si>
  <si>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</si>
  <si>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</si>
  <si>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</si>
  <si>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</si>
  <si>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</si>
  <si>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</si>
  <si>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</si>
  <si>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</si>
  <si>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</si>
  <si>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</si>
  <si>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</si>
  <si>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</si>
  <si>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</si>
  <si>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</si>
  <si>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</si>
  <si>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</si>
  <si>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</si>
  <si>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</si>
  <si>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</si>
  <si>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</si>
  <si>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</si>
  <si>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</si>
  <si>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</si>
  <si>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</si>
  <si>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</si>
  <si>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</si>
  <si>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</si>
  <si>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</si>
  <si>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</si>
  <si>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</si>
  <si>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</si>
  <si>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</si>
  <si>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</si>
  <si>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</si>
  <si>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</si>
  <si>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</si>
  <si>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</si>
  <si>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</si>
  <si>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</si>
  <si>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</si>
  <si>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</si>
  <si>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</si>
  <si>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</si>
  <si>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</si>
  <si>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</si>
  <si>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</si>
  <si>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</si>
  <si>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</si>
  <si>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</si>
  <si>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</si>
  <si>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</si>
  <si>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</si>
  <si>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</si>
  <si>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</si>
  <si>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</si>
  <si>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</si>
  <si>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</si>
  <si>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</si>
  <si>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</si>
  <si>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</si>
  <si>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</si>
  <si>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</si>
  <si>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</si>
  <si>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</si>
  <si>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</si>
  <si>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</si>
  <si>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</si>
  <si>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</si>
  <si>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</si>
  <si>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</si>
  <si>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</si>
  <si>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</si>
  <si>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</si>
  <si>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</si>
  <si>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</si>
  <si>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</si>
  <si>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</si>
  <si>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</si>
  <si>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</si>
  <si>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</si>
  <si>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</si>
  <si>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</si>
  <si>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</si>
  <si>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</si>
  <si>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</si>
  <si>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</si>
  <si>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</si>
  <si>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</si>
  <si>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</si>
  <si>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</si>
  <si>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</si>
  <si>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</si>
  <si>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</si>
  <si>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</si>
  <si>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</si>
  <si>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</si>
  <si>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</si>
  <si>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</si>
  <si>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</si>
  <si>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</si>
  <si>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</si>
  <si>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</si>
  <si>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</si>
  <si>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</si>
  <si>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</si>
  <si>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</si>
  <si>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</si>
  <si>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</si>
  <si>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</si>
  <si>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</si>
  <si>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</si>
  <si>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</si>
  <si>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</si>
  <si>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</si>
  <si>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</si>
  <si>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</si>
  <si>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</si>
  <si>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</si>
  <si>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</si>
  <si>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</si>
  <si>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</si>
  <si>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</si>
  <si>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</si>
  <si>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</si>
  <si>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</si>
  <si>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</si>
  <si>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</si>
  <si>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</si>
  <si>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</si>
  <si>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</si>
  <si>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</si>
  <si>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</si>
  <si>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</si>
  <si>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</si>
  <si>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</si>
  <si>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</si>
  <si>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</si>
  <si>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</si>
  <si>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</si>
  <si>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</si>
  <si>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</si>
  <si>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</si>
  <si>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</si>
  <si>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</si>
  <si>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</si>
  <si>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</si>
  <si>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</si>
  <si>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</si>
  <si>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</si>
  <si>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</si>
  <si>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</si>
  <si>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</si>
  <si>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</si>
  <si>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</si>
  <si>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</si>
  <si>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</si>
  <si>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</si>
  <si>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</si>
  <si>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</si>
  <si>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</si>
  <si>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</si>
  <si>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</si>
  <si>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</si>
  <si>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</si>
  <si>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</si>
  <si>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</si>
  <si>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</si>
  <si>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</si>
  <si>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</si>
  <si>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</si>
  <si>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</si>
  <si>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</si>
  <si>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</si>
  <si>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</si>
  <si>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</si>
  <si>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</si>
  <si>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</si>
  <si>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</si>
  <si>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</si>
  <si>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</si>
  <si>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</si>
  <si>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</si>
  <si>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</si>
  <si>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</si>
  <si>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</si>
  <si>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</si>
  <si>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</si>
  <si>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</si>
  <si>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</si>
  <si>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</si>
  <si>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</si>
  <si>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</si>
  <si>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</si>
  <si>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</si>
  <si>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</si>
  <si>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</si>
  <si>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</si>
  <si>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</si>
  <si>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</si>
  <si>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</si>
  <si>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</si>
  <si>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</si>
  <si>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</si>
  <si>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</si>
  <si>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</si>
  <si>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</si>
  <si>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</si>
  <si>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</si>
  <si>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</si>
  <si>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</si>
  <si>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</si>
  <si>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</si>
  <si>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</si>
  <si>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</si>
  <si>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</si>
  <si>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</si>
  <si>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</si>
  <si>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</si>
  <si>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</si>
  <si>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</si>
  <si>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</si>
  <si>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</si>
  <si>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</si>
  <si>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</si>
  <si>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</si>
  <si>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</si>
  <si>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</si>
  <si>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</si>
  <si>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</si>
  <si>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</si>
  <si>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</si>
  <si>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</si>
  <si>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</si>
  <si>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</si>
  <si>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</si>
  <si>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</si>
  <si>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</si>
  <si>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</si>
  <si>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</si>
  <si>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</si>
  <si>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</si>
  <si>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</si>
  <si>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</si>
  <si>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</si>
  <si>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</si>
  <si>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</si>
  <si>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</si>
  <si>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</si>
  <si>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</si>
  <si>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</si>
  <si>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</si>
  <si>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</si>
  <si>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</si>
  <si>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</si>
  <si>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</si>
  <si>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</si>
  <si>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</si>
  <si>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</si>
  <si>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</si>
  <si>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</si>
  <si>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</si>
  <si>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</si>
  <si>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</si>
  <si>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</si>
  <si>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</si>
  <si>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</si>
  <si>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</si>
  <si>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</si>
  <si>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</si>
  <si>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</si>
  <si>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</si>
  <si>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</si>
  <si>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</si>
  <si>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</si>
  <si>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</si>
  <si>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</si>
  <si>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</si>
  <si>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</si>
  <si>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</si>
  <si>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</si>
  <si>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</si>
  <si>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</si>
  <si>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</si>
  <si>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</si>
  <si>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</si>
  <si>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</si>
  <si>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</si>
  <si>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</si>
  <si>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</si>
  <si>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</si>
  <si>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</si>
  <si>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</si>
  <si>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</si>
  <si>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</si>
  <si>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</si>
  <si>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</si>
  <si>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</si>
  <si>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</si>
  <si>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</si>
  <si>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</si>
  <si>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</si>
  <si>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</si>
  <si>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</si>
  <si>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</si>
  <si>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</si>
  <si>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</si>
  <si>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</si>
  <si>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</si>
  <si>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</si>
  <si>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</si>
  <si>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</si>
  <si>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</si>
  <si>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</si>
  <si>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</si>
  <si>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</si>
  <si>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</si>
  <si>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</si>
  <si>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</si>
  <si>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</si>
  <si>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</si>
  <si>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</si>
  <si>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</si>
  <si>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</si>
  <si>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</si>
  <si>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</si>
  <si>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</si>
  <si>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</si>
  <si>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</si>
  <si>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</si>
  <si>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</si>
  <si>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</si>
  <si>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</si>
  <si>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</si>
  <si>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</si>
  <si>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</si>
  <si>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</si>
  <si>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</si>
  <si>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</si>
  <si>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</si>
  <si>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</si>
  <si>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</si>
  <si>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</si>
  <si>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</si>
  <si>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</si>
  <si>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</si>
  <si>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</si>
  <si>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</si>
  <si>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</si>
  <si>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</si>
  <si>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</si>
  <si>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</si>
  <si>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</si>
  <si>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</si>
  <si>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</si>
  <si>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</si>
  <si>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</si>
  <si>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</si>
  <si>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</si>
  <si>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</si>
  <si>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</si>
  <si>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</si>
  <si>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</si>
  <si>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</si>
  <si>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</si>
  <si>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</si>
  <si>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</si>
  <si>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</si>
  <si>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</si>
  <si>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</si>
  <si>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</si>
  <si>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</si>
  <si>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</si>
  <si>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</si>
  <si>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</si>
  <si>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</si>
  <si>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</si>
  <si>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</si>
  <si>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</si>
  <si>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</si>
  <si>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</si>
  <si>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</si>
  <si>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</si>
  <si>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</si>
  <si>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</si>
  <si>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</si>
  <si>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</si>
  <si>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</si>
  <si>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</si>
  <si>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</si>
  <si>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</si>
  <si>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</si>
  <si>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</si>
  <si>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</si>
  <si>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</si>
  <si>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</si>
  <si>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</si>
  <si>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</si>
  <si>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</si>
  <si>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</si>
  <si>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</si>
  <si>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</si>
  <si>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</si>
  <si>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</si>
  <si>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</si>
  <si>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</si>
  <si>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</si>
  <si>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</si>
  <si>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</si>
  <si>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</si>
  <si>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</si>
  <si>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</si>
  <si>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</si>
  <si>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</si>
  <si>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</si>
  <si>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</si>
  <si>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</si>
  <si>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</si>
  <si>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</si>
  <si>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</si>
  <si>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</si>
  <si>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</si>
  <si>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</si>
  <si>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</si>
  <si>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</si>
  <si>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</si>
  <si>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</si>
  <si>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</si>
  <si>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</si>
  <si>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</si>
  <si>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</si>
  <si>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</si>
  <si>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</si>
  <si>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</si>
  <si>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</si>
  <si>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</si>
  <si>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</si>
  <si>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</si>
  <si>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</si>
  <si>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</si>
  <si>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</si>
  <si>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</si>
  <si>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</si>
  <si>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</si>
  <si>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</si>
  <si>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</si>
  <si>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</si>
  <si>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</si>
  <si>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</si>
  <si>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</si>
  <si>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</si>
  <si>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</si>
  <si>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</si>
  <si>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</si>
  <si>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</si>
  <si>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</si>
  <si>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</si>
  <si>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</si>
  <si>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</si>
  <si>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</si>
  <si>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</si>
  <si>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</si>
  <si>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</si>
  <si>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</si>
  <si>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</si>
  <si>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</si>
  <si>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</si>
  <si>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</si>
  <si>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</si>
  <si>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</si>
  <si>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</si>
  <si>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</si>
  <si>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</si>
  <si>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</si>
  <si>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</si>
  <si>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</si>
  <si>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</si>
  <si>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</si>
  <si>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</si>
  <si>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</si>
  <si>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</si>
  <si>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</si>
  <si>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</si>
  <si>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</si>
  <si>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</si>
  <si>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</si>
  <si>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</si>
  <si>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</si>
  <si>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</si>
  <si>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</si>
  <si>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</si>
  <si>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</si>
  <si>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</si>
  <si>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</si>
  <si>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</si>
  <si>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</si>
  <si>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</si>
  <si>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</si>
  <si>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</si>
  <si>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</si>
  <si>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</si>
  <si>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</si>
  <si>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</si>
  <si>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</si>
  <si>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</si>
  <si>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</si>
  <si>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</si>
  <si>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</si>
  <si>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</si>
  <si>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</si>
  <si>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</si>
  <si>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</si>
  <si>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</si>
  <si>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</si>
  <si>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</si>
  <si>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</si>
  <si>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</si>
  <si>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</si>
  <si>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</si>
  <si>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</si>
  <si>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</si>
  <si>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</si>
  <si>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</si>
  <si>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</si>
  <si>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</si>
  <si>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</si>
  <si>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</si>
  <si>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</si>
  <si>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</si>
  <si>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</si>
  <si>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</si>
  <si>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</si>
  <si>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</si>
  <si>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</si>
  <si>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</si>
  <si>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</si>
  <si>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</si>
  <si>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</si>
  <si>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</si>
  <si>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</si>
  <si>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</si>
  <si>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</si>
  <si>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</si>
  <si>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</si>
  <si>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</si>
  <si>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</si>
  <si>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</si>
  <si>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</si>
  <si>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</si>
  <si>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</si>
  <si>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</si>
  <si>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</si>
  <si>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</si>
  <si>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</si>
  <si>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</si>
  <si>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</si>
  <si>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</si>
  <si>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</si>
  <si>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</si>
  <si>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</si>
  <si>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</si>
  <si>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</si>
  <si>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</si>
  <si>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</si>
  <si>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</si>
  <si>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</si>
  <si>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</si>
  <si>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</si>
  <si>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</si>
  <si>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</si>
  <si>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</si>
  <si>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</si>
  <si>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</si>
  <si>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</si>
  <si>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</si>
  <si>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</si>
  <si>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</si>
  <si>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</si>
  <si>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</si>
  <si>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</si>
  <si>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</si>
  <si>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</si>
  <si>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</si>
  <si>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</si>
  <si>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</si>
  <si>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</si>
  <si>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</si>
  <si>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</si>
  <si>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</si>
  <si>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</si>
  <si>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</si>
  <si>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</si>
  <si>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</si>
  <si>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</si>
  <si>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</si>
  <si>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</si>
  <si>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</si>
  <si>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</si>
  <si>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</si>
  <si>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</si>
  <si>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</si>
  <si>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</si>
  <si>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</si>
  <si>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</si>
  <si>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</si>
  <si>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</si>
  <si>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</si>
  <si>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</si>
  <si>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</si>
  <si>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</si>
  <si>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</si>
  <si>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</si>
  <si>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</si>
  <si>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</si>
  <si>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</si>
  <si>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</si>
  <si>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</si>
  <si>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</si>
  <si>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</si>
  <si>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</si>
  <si>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</si>
  <si>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</si>
  <si>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</si>
  <si>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</si>
  <si>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</si>
  <si>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</si>
  <si>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</si>
  <si>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</si>
  <si>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</si>
  <si>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</si>
  <si>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</si>
  <si>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</si>
  <si>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</si>
  <si>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</si>
  <si>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</si>
  <si>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</si>
  <si>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</si>
  <si>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</si>
  <si>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</si>
  <si>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</si>
  <si>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</si>
  <si>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</si>
  <si>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</si>
  <si>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</si>
  <si>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</si>
  <si>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</si>
  <si>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</si>
  <si>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</si>
  <si>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</si>
  <si>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</si>
  <si>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</si>
  <si>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</si>
  <si>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</si>
  <si>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</si>
  <si>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</si>
  <si>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</si>
  <si>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</si>
  <si>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</si>
  <si>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</si>
  <si>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</si>
  <si>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</si>
  <si>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</si>
  <si>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</si>
  <si>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</si>
  <si>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</si>
  <si>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</si>
  <si>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</si>
  <si>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</si>
  <si>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</si>
  <si>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</si>
  <si>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</si>
  <si>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</si>
  <si>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</si>
  <si>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</si>
  <si>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</si>
  <si>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</si>
  <si>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</si>
  <si>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</si>
  <si>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</si>
  <si>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</si>
  <si>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</si>
  <si>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</si>
  <si>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</si>
  <si>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</si>
  <si>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</si>
  <si>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</si>
  <si>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</si>
  <si>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</si>
  <si>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</si>
  <si>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</si>
  <si>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</si>
  <si>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</si>
  <si>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</si>
  <si>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</si>
  <si>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</si>
  <si>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</si>
  <si>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</si>
  <si>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</si>
  <si>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</si>
  <si>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</si>
  <si>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</si>
  <si>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</si>
  <si>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</si>
  <si>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</si>
  <si>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</si>
  <si>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</si>
  <si>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</si>
  <si>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</si>
  <si>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</si>
  <si>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</si>
  <si>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</si>
  <si>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</si>
  <si>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</si>
  <si>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</si>
  <si>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</si>
  <si>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</si>
  <si>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</si>
  <si>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</si>
  <si>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</si>
  <si>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</si>
  <si>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</si>
  <si>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</si>
  <si>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</si>
  <si>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</si>
  <si>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</si>
  <si>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</si>
  <si>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</si>
  <si>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</si>
  <si>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</si>
  <si>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</si>
  <si>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</si>
  <si>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</si>
  <si>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</si>
  <si>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</si>
  <si>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</si>
  <si>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</si>
  <si>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</si>
  <si>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</si>
  <si>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</si>
  <si>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</si>
  <si>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</si>
  <si>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</si>
  <si>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</si>
  <si>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</si>
  <si>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</si>
  <si>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</si>
  <si>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</si>
  <si>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</si>
  <si>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</si>
  <si>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</si>
  <si>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</si>
  <si>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</si>
  <si>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</si>
  <si>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</si>
  <si>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</si>
  <si>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</si>
  <si>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</si>
  <si>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</si>
  <si>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</si>
  <si>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</si>
  <si>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</si>
  <si>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</si>
  <si>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</si>
  <si>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</si>
  <si>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</si>
  <si>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</si>
  <si>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</si>
  <si>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</si>
  <si>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</si>
  <si>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</si>
  <si>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</si>
  <si>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</si>
  <si>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</si>
  <si>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</si>
  <si>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</si>
  <si>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</si>
  <si>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</si>
  <si>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</si>
  <si>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</si>
  <si>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</si>
  <si>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</si>
  <si>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</si>
  <si>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</si>
  <si>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</si>
  <si>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</si>
  <si>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</si>
  <si>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</si>
  <si>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</si>
  <si>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</si>
  <si>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</si>
  <si>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</si>
  <si>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</si>
  <si>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</si>
  <si>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</si>
  <si>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</si>
  <si>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</si>
  <si>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</si>
  <si>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</si>
  <si>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</si>
  <si>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</si>
  <si>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</si>
  <si>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</si>
  <si>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</si>
  <si>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</si>
  <si>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</si>
  <si>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</si>
  <si>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</si>
  <si>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</si>
  <si>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</si>
  <si>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</si>
  <si>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</si>
  <si>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</si>
  <si>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</si>
  <si>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</si>
  <si>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</si>
  <si>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</si>
  <si>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</si>
  <si>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</si>
  <si>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</si>
  <si>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</si>
  <si>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</si>
  <si>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</si>
  <si>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</si>
  <si>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</si>
  <si>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</si>
  <si>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</si>
  <si>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</si>
  <si>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</si>
  <si>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</si>
  <si>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</si>
  <si>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</si>
  <si>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</si>
  <si>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</si>
  <si>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</si>
  <si>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</si>
  <si>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</si>
  <si>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</si>
  <si>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</si>
  <si>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</si>
  <si>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</si>
  <si>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</si>
  <si>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</si>
  <si>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</si>
  <si>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</si>
  <si>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</si>
  <si>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</si>
  <si>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</si>
  <si>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</si>
  <si>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</si>
  <si>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</si>
  <si>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</si>
  <si>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</si>
  <si>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</si>
  <si>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</si>
  <si>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</si>
  <si>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</si>
  <si>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</si>
  <si>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</si>
  <si>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</si>
  <si>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</si>
  <si>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</si>
  <si>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</si>
  <si>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</si>
  <si>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</si>
  <si>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</si>
  <si>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</si>
  <si>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</si>
  <si>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</si>
  <si>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</si>
  <si>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</si>
  <si>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</si>
  <si>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</si>
  <si>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</si>
  <si>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</si>
  <si>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</si>
  <si>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</si>
  <si>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</si>
  <si>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</si>
  <si>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</si>
  <si>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</si>
  <si>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</si>
  <si>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</si>
  <si>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</si>
  <si>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</si>
  <si>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</si>
  <si>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</si>
  <si>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</si>
  <si>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</si>
  <si>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</si>
  <si>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</si>
  <si>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</si>
  <si>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</si>
  <si>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</si>
  <si>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</si>
  <si>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</si>
  <si>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</si>
  <si>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</si>
  <si>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</si>
  <si>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</si>
  <si>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</si>
  <si>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</si>
  <si>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</si>
  <si>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</si>
  <si>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</si>
  <si>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</si>
  <si>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</si>
  <si>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</si>
  <si>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</si>
  <si>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</si>
  <si>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</si>
  <si>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</si>
  <si>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</si>
  <si>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</si>
  <si>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</si>
  <si>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</si>
  <si>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</si>
  <si>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</si>
  <si>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</si>
  <si>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</si>
  <si>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</si>
  <si>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</si>
  <si>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</si>
  <si>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</si>
  <si>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</si>
  <si>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</si>
  <si>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</si>
  <si>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</si>
  <si>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</si>
  <si>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</si>
  <si>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</si>
  <si>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</si>
  <si>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</si>
  <si>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</si>
  <si>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</si>
  <si>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</si>
  <si>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</si>
  <si>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</si>
  <si>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</si>
  <si>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</si>
  <si>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</si>
  <si>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</si>
  <si>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</si>
  <si>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</si>
  <si>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</si>
  <si>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</si>
  <si>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</si>
  <si>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</si>
  <si>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</si>
  <si>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</si>
  <si>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</si>
  <si>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</si>
  <si>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</si>
  <si>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</si>
  <si>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</si>
  <si>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</si>
  <si>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</si>
  <si>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</si>
  <si>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</si>
  <si>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</si>
  <si>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</si>
  <si>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</si>
  <si>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</si>
  <si>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</si>
  <si>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</si>
  <si>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</si>
  <si>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</si>
  <si>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</si>
  <si>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</si>
  <si>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</si>
  <si>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</si>
  <si>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</si>
  <si>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</si>
  <si>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</si>
  <si>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</si>
  <si>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</si>
  <si>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</si>
  <si>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</si>
  <si>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</si>
  <si>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</si>
  <si>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</si>
  <si>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</si>
  <si>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</si>
  <si>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</si>
  <si>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</si>
  <si>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</si>
  <si>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</si>
  <si>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</si>
  <si>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</si>
  <si>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</si>
  <si>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</si>
  <si>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</si>
  <si>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</si>
  <si>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</si>
  <si>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</si>
  <si>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</si>
  <si>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</si>
  <si>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</si>
  <si>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</si>
  <si>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</si>
  <si>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</si>
  <si>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</si>
  <si>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</si>
  <si>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</si>
  <si>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</si>
  <si>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</si>
  <si>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</si>
  <si>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</si>
  <si>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</si>
  <si>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</si>
  <si>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</si>
  <si>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</si>
  <si>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</si>
  <si>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</si>
  <si>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</si>
  <si>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</si>
  <si>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</si>
  <si>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</si>
  <si>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</si>
  <si>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</si>
  <si>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</si>
  <si>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</si>
  <si>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</si>
  <si>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</si>
  <si>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</si>
  <si>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</si>
  <si>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</si>
  <si>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</si>
  <si>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</si>
  <si>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</si>
  <si>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</si>
  <si>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</si>
  <si>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</si>
  <si>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</si>
  <si>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</si>
  <si>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</si>
  <si>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</si>
  <si>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</si>
  <si>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</si>
  <si>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</si>
  <si>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</si>
  <si>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</si>
  <si>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</si>
  <si>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</si>
  <si>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</si>
  <si>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</si>
  <si>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</si>
  <si>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</si>
  <si>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</si>
  <si>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</si>
  <si>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</si>
  <si>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</si>
  <si>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</si>
  <si>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</si>
  <si>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</si>
  <si>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</si>
  <si>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</si>
  <si>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</si>
  <si>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</si>
  <si>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</si>
  <si>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</si>
  <si>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</si>
  <si>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</si>
  <si>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</si>
  <si>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</si>
  <si>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</si>
  <si>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</si>
  <si>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</si>
  <si>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</si>
  <si>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</si>
  <si>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</si>
  <si>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</si>
  <si>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</si>
  <si>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</si>
  <si>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</si>
  <si>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</si>
  <si>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</si>
  <si>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</si>
  <si>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</si>
  <si>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</si>
  <si>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</si>
  <si>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</si>
  <si>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</si>
  <si>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</si>
  <si>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</si>
  <si>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</si>
  <si>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</si>
  <si>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</si>
  <si>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</si>
  <si>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</si>
  <si>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</si>
  <si>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</si>
  <si>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</si>
  <si>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</si>
  <si>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</si>
  <si>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</si>
  <si>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</si>
  <si>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</si>
  <si>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</si>
  <si>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</si>
  <si>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</si>
  <si>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</si>
  <si>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</si>
  <si>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</si>
  <si>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</si>
  <si>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</si>
  <si>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</si>
  <si>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</si>
  <si>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</si>
  <si>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</si>
  <si>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</si>
  <si>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</si>
  <si>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</si>
  <si>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</si>
  <si>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</si>
  <si>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</si>
  <si>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</si>
  <si>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</si>
  <si>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</si>
  <si>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</si>
  <si>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</si>
  <si>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</si>
  <si>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</si>
  <si>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</si>
  <si>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</si>
  <si>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</si>
  <si>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</si>
  <si>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</si>
  <si>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</si>
  <si>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</si>
  <si>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</si>
  <si>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</si>
  <si>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</si>
  <si>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</si>
  <si>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</si>
  <si>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</si>
  <si>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</si>
  <si>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</si>
  <si>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</si>
  <si>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</si>
  <si>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</si>
  <si>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</si>
  <si>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</si>
  <si>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</si>
  <si>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</si>
  <si>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</si>
  <si>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</si>
  <si>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</si>
  <si>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</si>
  <si>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</si>
  <si>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</si>
  <si>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</si>
  <si>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</si>
  <si>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</si>
  <si>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</si>
  <si>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</si>
  <si>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</si>
  <si>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</si>
  <si>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</si>
  <si>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</si>
  <si>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</si>
  <si>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</si>
  <si>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</si>
  <si>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</si>
  <si>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</si>
  <si>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</si>
  <si>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</si>
  <si>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</si>
  <si>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</si>
  <si>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</si>
  <si>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</si>
  <si>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</si>
  <si>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</si>
  <si>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</si>
  <si>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</si>
  <si>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</si>
  <si>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</si>
  <si>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</si>
  <si>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</si>
  <si>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</si>
  <si>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</si>
  <si>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</si>
  <si>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</si>
  <si>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</si>
  <si>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</si>
  <si>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</si>
  <si>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</si>
  <si>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</si>
  <si>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</si>
  <si>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</si>
  <si>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</si>
  <si>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</si>
  <si>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</si>
  <si>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</si>
  <si>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</si>
  <si>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</si>
  <si>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</si>
  <si>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</si>
  <si>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</si>
  <si>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</si>
  <si>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</si>
  <si>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</si>
  <si>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</si>
  <si>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</si>
  <si>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</si>
  <si>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</si>
  <si>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</si>
  <si>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</si>
  <si>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</si>
  <si>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</si>
  <si>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</si>
  <si>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</si>
  <si>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</si>
  <si>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</si>
  <si>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</si>
  <si>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</si>
  <si>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</si>
  <si>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</si>
  <si>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</si>
  <si>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</si>
  <si>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</si>
  <si>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</si>
  <si>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</si>
  <si>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</si>
  <si>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</si>
  <si>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</si>
  <si>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</si>
  <si>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</si>
  <si>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</si>
  <si>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</si>
  <si>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</si>
  <si>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</si>
  <si>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</si>
  <si>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</si>
  <si>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</si>
  <si>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</si>
  <si>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</si>
  <si>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</si>
  <si>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</si>
  <si>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</si>
  <si>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</si>
  <si>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</si>
  <si>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</si>
  <si>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</si>
  <si>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</si>
  <si>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</si>
  <si>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</si>
  <si>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</si>
  <si>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</si>
  <si>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</si>
  <si>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</si>
  <si>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</si>
  <si>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</si>
  <si>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</si>
  <si>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</si>
  <si>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</si>
  <si>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</si>
  <si>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</si>
  <si>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</si>
  <si>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</si>
  <si>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</si>
  <si>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</si>
  <si>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</si>
  <si>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</si>
  <si>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</si>
  <si>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</si>
  <si>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</si>
  <si>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</si>
  <si>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</si>
  <si>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</si>
  <si>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</si>
  <si>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</si>
  <si>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</si>
  <si>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</si>
  <si>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</si>
  <si>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</si>
  <si>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</si>
  <si>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</si>
  <si>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</si>
  <si>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</si>
  <si>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</si>
  <si>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</si>
  <si>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</si>
  <si>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</si>
  <si>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</si>
  <si>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</si>
  <si>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</si>
  <si>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</si>
  <si>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</si>
  <si>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</si>
  <si>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</si>
  <si>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</si>
  <si>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</si>
  <si>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</si>
  <si>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</si>
  <si>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</si>
  <si>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</si>
  <si>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</si>
  <si>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</si>
  <si>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</si>
  <si>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</si>
  <si>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</si>
  <si>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</si>
  <si>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</si>
  <si>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</si>
  <si>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</si>
  <si>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</si>
  <si>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</si>
  <si>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</si>
  <si>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</si>
  <si>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</si>
  <si>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</si>
  <si>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</si>
  <si>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</si>
  <si>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</si>
  <si>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</si>
  <si>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</si>
  <si>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</si>
  <si>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</si>
  <si>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</si>
  <si>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</si>
  <si>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</si>
  <si>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</si>
  <si>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</si>
  <si>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</si>
  <si>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</si>
  <si>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</si>
  <si>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</si>
  <si>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</si>
  <si>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</si>
  <si>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</si>
  <si>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</si>
  <si>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</si>
  <si>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</si>
  <si>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</si>
  <si>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</si>
  <si>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</si>
  <si>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</si>
  <si>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</si>
  <si>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</si>
  <si>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</si>
  <si>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</si>
  <si>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</si>
  <si>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</si>
  <si>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</si>
  <si>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</si>
  <si>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</si>
  <si>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</si>
  <si>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</si>
  <si>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</si>
  <si>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</si>
  <si>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</si>
  <si>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</si>
  <si>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</si>
  <si>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</si>
  <si>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</si>
  <si>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</si>
  <si>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</si>
  <si>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</si>
  <si>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</si>
  <si>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</si>
  <si>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</si>
  <si>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</si>
  <si>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</si>
  <si>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</si>
  <si>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</si>
  <si>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</si>
  <si>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</si>
  <si>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</si>
  <si>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</si>
  <si>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</si>
  <si>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</si>
  <si>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</si>
  <si>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</si>
  <si>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</si>
  <si>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</si>
  <si>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</si>
  <si>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</si>
  <si>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</si>
  <si>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</si>
  <si>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</si>
  <si>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</si>
  <si>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</si>
  <si>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</si>
  <si>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</si>
  <si>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</si>
  <si>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</si>
  <si>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</si>
  <si>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</si>
  <si>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</si>
  <si>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</si>
  <si>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</si>
  <si>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</si>
  <si>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</si>
  <si>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</si>
  <si>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</si>
  <si>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</si>
  <si>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</si>
  <si>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</si>
  <si>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</si>
  <si>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</si>
  <si>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</si>
  <si>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</si>
  <si>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</si>
  <si>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</si>
  <si>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</si>
  <si>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</si>
  <si>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</si>
  <si>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</si>
  <si>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</si>
  <si>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</si>
  <si>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</si>
  <si>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</si>
  <si>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</si>
  <si>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</si>
  <si>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</si>
  <si>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</si>
  <si>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</si>
  <si>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</si>
  <si>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</si>
  <si>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</si>
  <si>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</si>
  <si>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</si>
  <si>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</si>
  <si>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</si>
  <si>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</si>
  <si>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</si>
  <si>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</si>
  <si>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</si>
  <si>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</si>
  <si>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</si>
  <si>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</si>
  <si>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</si>
  <si>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</si>
  <si>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</si>
  <si>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</si>
  <si>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</si>
  <si>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</si>
  <si>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</si>
  <si>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</si>
  <si>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</si>
  <si>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</si>
  <si>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</si>
  <si>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</si>
  <si>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</si>
  <si>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</si>
  <si>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</si>
  <si>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</si>
  <si>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</si>
  <si>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</si>
  <si>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</si>
  <si>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</si>
  <si>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</si>
  <si>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</si>
  <si>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</si>
  <si>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</si>
  <si>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</si>
  <si>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</si>
  <si>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</si>
  <si>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</si>
  <si>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</si>
  <si>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</si>
  <si>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</si>
  <si>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</si>
  <si>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</si>
  <si>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</si>
  <si>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</si>
  <si>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</si>
  <si>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</si>
  <si>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</si>
  <si>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</si>
  <si>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</si>
  <si>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</si>
  <si>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</si>
  <si>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</si>
  <si>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</si>
  <si>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</si>
  <si>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</si>
  <si>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</si>
  <si>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</si>
  <si>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</si>
  <si>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</si>
  <si>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</si>
  <si>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</si>
  <si>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</si>
  <si>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</si>
  <si>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</si>
  <si>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</si>
  <si>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</si>
  <si>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</si>
  <si>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</si>
  <si>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</si>
  <si>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</si>
  <si>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</si>
  <si>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</si>
  <si>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</si>
  <si>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</si>
  <si>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</si>
  <si>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</si>
  <si>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</si>
  <si>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</si>
  <si>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</si>
  <si>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</si>
  <si>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</si>
  <si>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</si>
  <si>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</si>
  <si>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</si>
  <si>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</si>
  <si>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</si>
  <si>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</si>
  <si>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</si>
  <si>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</si>
  <si>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</si>
  <si>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</si>
  <si>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</si>
  <si>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</si>
  <si>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</si>
  <si>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</si>
  <si>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</si>
  <si>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</si>
  <si>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</si>
  <si>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</si>
  <si>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</si>
  <si>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</si>
  <si>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</si>
  <si>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</si>
  <si>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</si>
  <si>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</si>
  <si>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</si>
  <si>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</si>
  <si>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</si>
  <si>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</si>
  <si>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</si>
  <si>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</si>
  <si>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</si>
  <si>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</si>
  <si>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</si>
  <si>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</si>
  <si>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</si>
  <si>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</si>
  <si>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</si>
  <si>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</si>
  <si>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</si>
  <si>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</si>
  <si>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</si>
  <si>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</si>
  <si>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</si>
  <si>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</si>
  <si>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</si>
  <si>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</si>
  <si>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</si>
  <si>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</si>
  <si>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</si>
  <si>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</si>
  <si>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</si>
  <si>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</si>
  <si>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</si>
  <si>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</si>
  <si>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</si>
  <si>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</si>
  <si>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</si>
  <si>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</si>
  <si>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</si>
  <si>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</si>
  <si>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</si>
  <si>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</si>
  <si>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</si>
  <si>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</si>
  <si>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</si>
  <si>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</si>
  <si>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</si>
  <si>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</si>
  <si>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</si>
  <si>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</si>
  <si>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</si>
  <si>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</si>
  <si>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</si>
  <si>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</si>
  <si>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</si>
  <si>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</si>
  <si>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</si>
  <si>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</si>
  <si>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</si>
  <si>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</si>
  <si>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</si>
  <si>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</si>
  <si>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</si>
  <si>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</si>
  <si>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</si>
  <si>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</si>
  <si>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</si>
  <si>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</si>
  <si>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</si>
  <si>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</si>
  <si>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</si>
  <si>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</si>
  <si>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</si>
  <si>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</si>
  <si>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</si>
  <si>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</si>
  <si>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</si>
  <si>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</si>
  <si>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</si>
  <si>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</si>
  <si>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</si>
  <si>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</si>
  <si>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</si>
  <si>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</si>
  <si>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</si>
  <si>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</si>
  <si>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</si>
  <si>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</si>
  <si>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</si>
  <si>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</si>
  <si>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</si>
  <si>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</si>
  <si>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</si>
  <si>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</si>
  <si>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</si>
  <si>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</si>
  <si>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</si>
  <si>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</si>
  <si>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</si>
  <si>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</si>
  <si>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</si>
  <si>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</si>
  <si>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</si>
  <si>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</si>
  <si>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</si>
  <si>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</si>
  <si>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</si>
  <si>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</si>
  <si>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</si>
  <si>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</si>
  <si>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</si>
  <si>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</si>
  <si>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</si>
  <si>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</si>
  <si>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</si>
  <si>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</si>
  <si>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</si>
  <si>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</si>
  <si>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</si>
  <si>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</si>
  <si>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</si>
  <si>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</si>
  <si>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</si>
  <si>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</si>
  <si>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</si>
  <si>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</si>
  <si>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</si>
  <si>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</si>
  <si>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</si>
  <si>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</si>
  <si>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</si>
  <si>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</si>
  <si>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</si>
  <si>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</si>
  <si>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</si>
  <si>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</si>
  <si>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</si>
  <si>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</si>
  <si>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</si>
  <si>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</si>
  <si>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</si>
  <si>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</si>
  <si>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</si>
  <si>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</si>
  <si>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</si>
  <si>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</si>
  <si>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</si>
  <si>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</si>
  <si>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</si>
  <si>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</si>
  <si>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</si>
  <si>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</si>
  <si>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</si>
  <si>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</si>
  <si>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</si>
  <si>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</si>
  <si>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</si>
  <si>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</si>
  <si>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</si>
  <si>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</si>
  <si>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</si>
  <si>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</si>
  <si>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</si>
  <si>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</si>
  <si>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</si>
  <si>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</si>
  <si>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</si>
  <si>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</si>
  <si>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</si>
  <si>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</si>
  <si>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</si>
  <si>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</si>
  <si>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</si>
  <si>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</si>
  <si>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</si>
  <si>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</si>
  <si>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</si>
  <si>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</si>
  <si>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</si>
  <si>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</si>
  <si>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</si>
  <si>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</si>
  <si>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</si>
  <si>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</si>
  <si>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</si>
  <si>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</si>
  <si>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</si>
  <si>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</si>
  <si>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</si>
  <si>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</si>
  <si>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</si>
  <si>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</si>
  <si>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</si>
  <si>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</si>
  <si>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</si>
  <si>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</si>
  <si>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</si>
  <si>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</si>
  <si>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</si>
  <si>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</si>
  <si>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</si>
  <si>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</si>
  <si>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</si>
  <si>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</si>
  <si>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</si>
  <si>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</si>
  <si>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</si>
  <si>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</si>
  <si>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</si>
  <si>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</si>
  <si>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</si>
  <si>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</si>
  <si>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</si>
  <si>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</si>
  <si>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</si>
  <si>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</si>
  <si>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</si>
  <si>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</si>
  <si>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</si>
  <si>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</si>
  <si>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</si>
  <si>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</si>
  <si>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</si>
  <si>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</si>
  <si>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</si>
  <si>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</si>
  <si>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</si>
  <si>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</si>
  <si>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</si>
  <si>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</si>
  <si>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</si>
  <si>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</si>
  <si>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</si>
  <si>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</si>
  <si>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</si>
  <si>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</si>
  <si>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</si>
  <si>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</si>
  <si>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</si>
  <si>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</si>
  <si>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</si>
  <si>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</si>
  <si>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</si>
  <si>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</si>
  <si>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</si>
  <si>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</si>
  <si>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</si>
  <si>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</si>
  <si>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</si>
  <si>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</si>
  <si>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</si>
  <si>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</si>
  <si>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</si>
  <si>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</si>
  <si>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</si>
  <si>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</si>
  <si>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</si>
  <si>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</si>
  <si>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</si>
  <si>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</si>
  <si>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</si>
  <si>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</si>
  <si>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</si>
  <si>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</si>
  <si>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</si>
  <si>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</si>
  <si>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</si>
  <si>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</si>
  <si>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</si>
  <si>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</si>
  <si>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</si>
  <si>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</si>
  <si>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</si>
  <si>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</si>
  <si>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</si>
  <si>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</si>
  <si>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</si>
  <si>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</si>
  <si>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</si>
  <si>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</si>
  <si>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</si>
  <si>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</si>
  <si>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</si>
  <si>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</si>
  <si>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</si>
  <si>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</si>
  <si>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</si>
  <si>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</si>
  <si>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</si>
  <si>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</si>
  <si>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</si>
  <si>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</si>
  <si>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</si>
  <si>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</si>
  <si>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</si>
  <si>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</si>
  <si>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</si>
  <si>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</si>
  <si>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</si>
  <si>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</si>
  <si>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</si>
  <si>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</si>
  <si>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</si>
  <si>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</si>
  <si>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</si>
  <si>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</si>
  <si>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</si>
  <si>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</si>
  <si>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</si>
  <si>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</si>
  <si>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</si>
  <si>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</si>
  <si>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</si>
  <si>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</si>
  <si>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</si>
  <si>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</si>
  <si>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</si>
  <si>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</si>
  <si>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</si>
  <si>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</si>
  <si>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</si>
  <si>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</si>
  <si>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</si>
  <si>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</si>
  <si>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</si>
  <si>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</si>
  <si>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</si>
  <si>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</si>
  <si>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</si>
  <si>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</si>
  <si>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</si>
  <si>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</si>
  <si>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</si>
  <si>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</si>
  <si>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</si>
  <si>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</si>
  <si>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</si>
  <si>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</si>
  <si>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</si>
  <si>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</si>
  <si>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</si>
  <si>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</si>
  <si>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</si>
  <si>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</si>
  <si>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</si>
  <si>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</si>
  <si>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</si>
  <si>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</si>
  <si>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</si>
  <si>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</si>
  <si>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</si>
  <si>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</si>
  <si>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</si>
  <si>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</si>
  <si>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</si>
  <si>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</si>
  <si>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</si>
  <si>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</si>
  <si>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</si>
  <si>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</si>
  <si>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</si>
  <si>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</si>
  <si>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</si>
  <si>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</si>
  <si>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</si>
  <si>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</si>
  <si>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</si>
  <si>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</si>
  <si>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</si>
  <si>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</si>
  <si>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</si>
  <si>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</si>
  <si>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</si>
  <si>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</si>
  <si>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</si>
  <si>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</si>
  <si>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</si>
  <si>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</si>
  <si>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</si>
  <si>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</si>
  <si>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</si>
  <si>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</si>
  <si>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</si>
  <si>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</si>
  <si>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</si>
  <si>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</si>
  <si>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</si>
  <si>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</si>
  <si>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</si>
  <si>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</si>
  <si>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</si>
  <si>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</si>
  <si>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</si>
  <si>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</si>
  <si>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</si>
  <si>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</si>
  <si>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</si>
  <si>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</si>
  <si>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</si>
  <si>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</si>
  <si>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</si>
  <si>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</si>
  <si>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</si>
  <si>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</si>
  <si>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</si>
  <si>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</si>
  <si>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</si>
  <si>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</si>
  <si>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</si>
  <si>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</si>
  <si>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</si>
  <si>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</si>
  <si>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</si>
  <si>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</si>
  <si>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</si>
  <si>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</si>
  <si>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</si>
  <si>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</si>
  <si>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</si>
  <si>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</si>
  <si>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</si>
  <si>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</si>
  <si>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</si>
  <si>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</si>
  <si>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</si>
  <si>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</si>
  <si>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</si>
  <si>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</si>
  <si>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</si>
  <si>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</si>
  <si>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</si>
  <si>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</si>
  <si>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</si>
  <si>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</si>
  <si>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</si>
  <si>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</si>
  <si>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</si>
  <si>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</si>
  <si>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</si>
  <si>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</si>
  <si>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</si>
  <si>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</si>
  <si>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</si>
  <si>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</si>
  <si>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</si>
  <si>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</si>
  <si>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</si>
  <si>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</si>
  <si>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</si>
  <si>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</si>
  <si>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</si>
  <si>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</si>
  <si>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</si>
  <si>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</si>
  <si>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</si>
  <si>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</si>
  <si>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</si>
  <si>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</si>
  <si>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</si>
  <si>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</si>
  <si>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</si>
  <si>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</si>
  <si>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</si>
  <si>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</si>
  <si>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</si>
  <si>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</si>
  <si>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</si>
  <si>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</si>
  <si>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</si>
  <si>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</si>
  <si>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</si>
  <si>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</si>
  <si>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</si>
  <si>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</si>
  <si>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</si>
  <si>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</si>
  <si>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</si>
  <si>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</si>
  <si>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</si>
  <si>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</si>
  <si>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</si>
  <si>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</si>
  <si>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</si>
  <si>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</si>
  <si>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</si>
  <si>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</si>
  <si>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</si>
  <si>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</si>
  <si>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</si>
  <si>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</si>
  <si>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</si>
  <si>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</si>
  <si>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</si>
  <si>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</si>
  <si>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</si>
  <si>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</si>
  <si>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</si>
  <si>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</si>
  <si>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</si>
  <si>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</si>
  <si>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</si>
  <si>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</si>
  <si>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</si>
  <si>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</si>
  <si>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</si>
  <si>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</si>
  <si>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</si>
  <si>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</si>
  <si>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</si>
  <si>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</si>
  <si>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</si>
  <si>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</si>
  <si>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</si>
  <si>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</si>
  <si>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</si>
  <si>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</si>
  <si>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</si>
  <si>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</si>
  <si>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</si>
  <si>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</si>
  <si>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</si>
  <si>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</si>
  <si>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</si>
  <si>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</si>
  <si>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</si>
  <si>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</si>
  <si>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</si>
  <si>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</si>
  <si>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</si>
  <si>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</si>
  <si>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</si>
  <si>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</si>
  <si>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</si>
  <si>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</si>
  <si>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</si>
  <si>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</si>
  <si>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</si>
  <si>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</si>
  <si>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</si>
  <si>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</si>
  <si>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</si>
  <si>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</si>
  <si>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</si>
  <si>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</si>
  <si>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</si>
  <si>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</si>
  <si>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</si>
  <si>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</si>
  <si>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</si>
  <si>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</si>
  <si>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</si>
  <si>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</si>
  <si>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</si>
  <si>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</si>
  <si>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</si>
  <si>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</si>
  <si>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</si>
  <si>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</si>
  <si>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</si>
  <si>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</si>
  <si>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</si>
  <si>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</si>
  <si>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</si>
  <si>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</si>
  <si>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</si>
  <si>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</si>
  <si>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</si>
  <si>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</si>
  <si>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</si>
  <si>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</si>
  <si>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</si>
  <si>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</si>
  <si>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</si>
  <si>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</si>
  <si>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</si>
  <si>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</si>
  <si>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</si>
  <si>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</si>
  <si>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</si>
  <si>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</si>
  <si>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</si>
  <si>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</si>
  <si>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</si>
  <si>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</si>
  <si>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</si>
  <si>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</si>
  <si>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</si>
  <si>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</si>
  <si>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</si>
  <si>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</si>
  <si>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</si>
  <si>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</si>
  <si>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</si>
  <si>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</si>
  <si>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</si>
  <si>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</si>
  <si>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</si>
  <si>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</si>
  <si>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</si>
  <si>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</si>
  <si>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</si>
  <si>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</si>
  <si>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</si>
  <si>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</si>
  <si>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</si>
  <si>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</si>
  <si>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</si>
  <si>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</si>
  <si>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</si>
  <si>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</si>
  <si>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</si>
  <si>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</si>
  <si>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</si>
  <si>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</si>
  <si>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</si>
  <si>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</si>
  <si>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</si>
  <si>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</si>
  <si>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</si>
  <si>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</si>
  <si>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</si>
  <si>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</si>
  <si>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</si>
  <si>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</si>
  <si>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</si>
  <si>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</si>
  <si>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</si>
  <si>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</si>
  <si>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</si>
  <si>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</si>
  <si>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</si>
  <si>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</si>
  <si>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</si>
  <si>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</si>
  <si>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</si>
  <si>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</si>
  <si>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</si>
  <si>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</si>
  <si>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</si>
  <si>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</si>
  <si>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</si>
  <si>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</si>
  <si>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</si>
  <si>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</si>
  <si>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</si>
  <si>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</si>
  <si>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</si>
  <si>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</si>
  <si>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</si>
  <si>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</si>
  <si>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</si>
  <si>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</si>
  <si>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</si>
  <si>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</si>
  <si>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</si>
  <si>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</si>
  <si>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</si>
  <si>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</si>
  <si>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</si>
  <si>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</si>
  <si>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</si>
  <si>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</si>
  <si>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</si>
  <si>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</si>
  <si>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</si>
  <si>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</si>
  <si>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</si>
  <si>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</si>
  <si>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</si>
  <si>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</si>
  <si>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</si>
  <si>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</si>
  <si>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</si>
  <si>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</si>
  <si>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</si>
  <si>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</si>
  <si>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</si>
  <si>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</si>
  <si>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</si>
  <si>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</si>
  <si>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</si>
  <si>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</si>
  <si>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</si>
  <si>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</si>
  <si>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</si>
  <si>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</si>
  <si>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</si>
  <si>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</si>
  <si>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</si>
  <si>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</si>
  <si>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</si>
  <si>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</si>
  <si>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</si>
  <si>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</si>
  <si>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</si>
  <si>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</si>
  <si>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</si>
  <si>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</si>
  <si>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</si>
  <si>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</si>
  <si>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</si>
  <si>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</si>
  <si>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</si>
  <si>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</si>
  <si>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</si>
  <si>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</si>
  <si>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</si>
  <si>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</si>
  <si>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</si>
  <si>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</si>
  <si>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</si>
  <si>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</si>
  <si>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</si>
  <si>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</si>
  <si>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</si>
  <si>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</si>
  <si>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</si>
  <si>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</si>
  <si>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</si>
  <si>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</si>
  <si>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</si>
  <si>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</si>
  <si>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</si>
  <si>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</si>
  <si>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</si>
  <si>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</si>
  <si>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</si>
  <si>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</si>
  <si>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</si>
  <si>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</si>
  <si>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</si>
  <si>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</si>
  <si>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</si>
  <si>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</si>
  <si>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</si>
  <si>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</si>
  <si>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</si>
  <si>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</si>
  <si>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</si>
  <si>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</si>
  <si>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</si>
  <si>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</si>
  <si>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</si>
  <si>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</si>
  <si>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</si>
  <si>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</si>
  <si>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</si>
  <si>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</si>
  <si>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</si>
  <si>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</si>
  <si>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</si>
  <si>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</si>
  <si>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</si>
  <si>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</si>
  <si>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</si>
  <si>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</si>
  <si>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</si>
  <si>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</si>
  <si>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</si>
  <si>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</si>
  <si>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</si>
  <si>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</si>
  <si>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</si>
  <si>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</si>
  <si>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</si>
  <si>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</si>
  <si>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</si>
  <si>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</si>
  <si>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</si>
  <si>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</si>
  <si>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</si>
  <si>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</si>
  <si>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</si>
  <si>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</si>
  <si>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</si>
  <si>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</si>
  <si>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</si>
  <si>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</si>
  <si>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</si>
  <si>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</si>
  <si>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</si>
  <si>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</si>
  <si>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</si>
  <si>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</si>
  <si>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</si>
  <si>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</si>
  <si>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</si>
  <si>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</si>
  <si>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</si>
  <si>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</si>
  <si>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</si>
  <si>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</si>
  <si>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</si>
  <si>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</si>
  <si>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</si>
  <si>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</si>
  <si>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</si>
  <si>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</si>
  <si>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</si>
  <si>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</si>
  <si>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</si>
  <si>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</si>
  <si>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</si>
  <si>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</si>
  <si>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</si>
  <si>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</si>
  <si>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</si>
  <si>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</si>
  <si>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</si>
  <si>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</si>
  <si>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</si>
  <si>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</si>
  <si>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</si>
  <si>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</si>
  <si>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</si>
  <si>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</si>
  <si>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</si>
  <si>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</si>
  <si>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</si>
  <si>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</si>
  <si>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</si>
  <si>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</si>
  <si>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</si>
  <si>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</si>
  <si>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</si>
  <si>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</si>
  <si>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</si>
  <si>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</si>
  <si>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</si>
  <si>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</si>
  <si>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</si>
  <si>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</si>
  <si>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</si>
  <si>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</si>
  <si>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</si>
  <si>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</si>
  <si>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</si>
  <si>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</si>
  <si>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</si>
  <si>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</si>
  <si>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</si>
  <si>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</si>
  <si>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</si>
  <si>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</si>
  <si>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</si>
  <si>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</si>
  <si>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</si>
  <si>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</si>
  <si>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</si>
  <si>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</si>
  <si>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</si>
  <si>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</si>
  <si>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</si>
  <si>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</si>
  <si>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</si>
  <si>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</si>
  <si>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</si>
  <si>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</si>
  <si>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</si>
  <si>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</si>
  <si>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</si>
  <si>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</si>
  <si>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</si>
  <si>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</si>
  <si>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</si>
  <si>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</si>
  <si>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</si>
  <si>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</si>
  <si>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</si>
  <si>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</si>
  <si>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</si>
  <si>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</si>
  <si>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</si>
  <si>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</si>
  <si>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</si>
  <si>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</si>
  <si>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</si>
  <si>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</si>
  <si>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</si>
  <si>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</si>
  <si>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</si>
  <si>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</si>
  <si>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</si>
  <si>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</si>
  <si>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</si>
  <si>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</si>
  <si>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</si>
  <si>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</si>
  <si>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</si>
  <si>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</si>
  <si>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</si>
  <si>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</si>
  <si>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</si>
  <si>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</si>
  <si>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</si>
  <si>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</si>
  <si>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</si>
  <si>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</si>
  <si>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</si>
  <si>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</si>
  <si>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</si>
  <si>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</si>
  <si>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</si>
  <si>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</si>
  <si>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</si>
  <si>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</si>
  <si>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</si>
  <si>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</si>
  <si>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</si>
  <si>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</si>
  <si>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</si>
  <si>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</si>
  <si>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</si>
  <si>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</si>
  <si>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</si>
  <si>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</si>
  <si>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</si>
  <si>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</si>
  <si>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</si>
  <si>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</si>
  <si>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</si>
  <si>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</si>
  <si>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</si>
  <si>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</si>
  <si>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</si>
  <si>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</si>
  <si>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</si>
  <si>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</si>
  <si>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</si>
  <si>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</si>
  <si>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</si>
  <si>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</si>
  <si>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</si>
  <si>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</si>
  <si>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</si>
  <si>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</si>
  <si>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</si>
  <si>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</si>
  <si>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</si>
  <si>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</si>
  <si>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</si>
  <si>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</si>
  <si>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</si>
  <si>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</si>
  <si>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</si>
  <si>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</si>
  <si>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</si>
  <si>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</si>
  <si>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</si>
  <si>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</si>
  <si>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</si>
  <si>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</si>
  <si>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</si>
  <si>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</si>
  <si>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</si>
  <si>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</si>
  <si>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</si>
  <si>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</si>
  <si>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</si>
  <si>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</si>
  <si>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</si>
  <si>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</si>
  <si>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</si>
  <si>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</si>
  <si>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</si>
  <si>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</si>
  <si>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</si>
  <si>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</si>
  <si>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</si>
  <si>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</si>
  <si>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</si>
  <si>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</si>
  <si>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</si>
  <si>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</si>
  <si>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</si>
  <si>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</si>
  <si>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</si>
  <si>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</si>
  <si>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</si>
  <si>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</si>
  <si>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</si>
  <si>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</si>
  <si>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</si>
  <si>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</si>
  <si>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</si>
  <si>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</si>
  <si>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</si>
  <si>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</si>
  <si>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</si>
  <si>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</si>
  <si>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</si>
  <si>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</si>
  <si>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</si>
  <si>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</si>
  <si>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</si>
  <si>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</si>
  <si>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</si>
  <si>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</si>
  <si>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</si>
  <si>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</si>
  <si>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</si>
  <si>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</si>
  <si>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</si>
  <si>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</si>
  <si>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</si>
  <si>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</si>
  <si>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</si>
  <si>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</si>
  <si>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</si>
  <si>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</si>
  <si>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</si>
  <si>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</si>
  <si>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</si>
  <si>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</si>
  <si>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</si>
  <si>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</si>
  <si>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</si>
  <si>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</si>
  <si>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</si>
  <si>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</si>
  <si>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</si>
  <si>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</si>
  <si>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</si>
  <si>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</si>
  <si>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</si>
  <si>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</si>
  <si>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</si>
  <si>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</si>
  <si>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</si>
  <si>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</si>
  <si>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</si>
  <si>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</si>
  <si>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</si>
  <si>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</si>
  <si>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</si>
  <si>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</si>
  <si>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</si>
  <si>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</si>
  <si>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</si>
  <si>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</si>
  <si>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</si>
  <si>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</si>
  <si>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</si>
  <si>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</si>
  <si>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</si>
  <si>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</si>
  <si>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</si>
  <si>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</si>
  <si>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</si>
  <si>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</si>
  <si>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</si>
  <si>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</si>
  <si>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</si>
  <si>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</si>
  <si>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</si>
  <si>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</si>
  <si>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</si>
  <si>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</si>
  <si>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</si>
  <si>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</si>
  <si>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</si>
  <si>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</si>
  <si>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</si>
  <si>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</si>
  <si>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</si>
  <si>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</si>
  <si>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</si>
  <si>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</si>
  <si>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</si>
  <si>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</si>
  <si>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</si>
  <si>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</si>
  <si>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</si>
  <si>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</si>
  <si>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</si>
  <si>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</si>
  <si>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</si>
  <si>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</si>
  <si>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</si>
  <si>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</si>
  <si>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</si>
  <si>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</si>
  <si>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</si>
  <si>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</si>
  <si>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</si>
  <si>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</si>
  <si>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</si>
  <si>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</si>
  <si>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</si>
  <si>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</si>
  <si>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</si>
  <si>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</si>
  <si>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</si>
  <si>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</si>
  <si>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</si>
  <si>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</si>
  <si>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</si>
  <si>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</si>
  <si>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</si>
  <si>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</si>
  <si>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</si>
  <si>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</si>
  <si>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</si>
  <si>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</si>
  <si>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</si>
  <si>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</si>
  <si>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</si>
  <si>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</si>
  <si>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</si>
  <si>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</si>
  <si>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</si>
  <si>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</si>
  <si>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</si>
  <si>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</si>
  <si>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</si>
  <si>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</si>
  <si>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</si>
  <si>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</si>
  <si>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</si>
  <si>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</si>
  <si>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</si>
  <si>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</si>
  <si>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</si>
  <si>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</si>
  <si>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</si>
  <si>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</si>
  <si>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</si>
  <si>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</si>
  <si>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</si>
  <si>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</si>
  <si>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</si>
  <si>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</si>
  <si>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</si>
  <si>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</si>
  <si>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</si>
  <si>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</si>
  <si>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</si>
  <si>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</si>
  <si>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</si>
  <si>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</si>
  <si>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</si>
  <si>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</si>
  <si>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</si>
  <si>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</si>
  <si>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</si>
  <si>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</si>
  <si>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</si>
  <si>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</si>
  <si>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</si>
  <si>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</si>
  <si>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</si>
  <si>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</si>
  <si>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</si>
  <si>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</si>
  <si>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</si>
  <si>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</si>
  <si>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</si>
  <si>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</si>
  <si>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</si>
  <si>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</si>
  <si>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</si>
  <si>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</si>
  <si>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</si>
  <si>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</si>
  <si>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</si>
  <si>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</si>
  <si>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</si>
  <si>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</si>
  <si>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</si>
  <si>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</si>
  <si>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</si>
  <si>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</si>
  <si>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</si>
  <si>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</si>
  <si>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</si>
  <si>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</si>
  <si>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</si>
  <si>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</si>
  <si>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</si>
  <si>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</si>
  <si>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</si>
  <si>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</si>
  <si>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</si>
  <si>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</si>
  <si>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</si>
  <si>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</si>
  <si>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</si>
  <si>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</si>
  <si>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</si>
  <si>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</si>
  <si>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</si>
  <si>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</si>
  <si>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</si>
  <si>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</si>
  <si>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</si>
  <si>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</si>
  <si>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</si>
  <si>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</si>
  <si>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</si>
  <si>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</si>
  <si>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</si>
  <si>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</si>
  <si>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</si>
  <si>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</si>
  <si>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</si>
  <si>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</si>
  <si>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</si>
  <si>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</si>
  <si>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</si>
  <si>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</si>
  <si>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</si>
  <si>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</si>
  <si>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</si>
  <si>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</si>
  <si>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</si>
  <si>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</si>
  <si>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</si>
  <si>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</si>
  <si>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</si>
  <si>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</si>
  <si>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</si>
  <si>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</si>
  <si>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</si>
  <si>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</si>
  <si>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</si>
  <si>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</si>
  <si>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</si>
  <si>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</si>
  <si>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</si>
  <si>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</si>
  <si>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</si>
  <si>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</si>
  <si>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</si>
  <si>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</si>
  <si>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</si>
  <si>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</si>
  <si>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</si>
  <si>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</si>
  <si>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</si>
  <si>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</si>
  <si>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</si>
  <si>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</si>
  <si>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</si>
  <si>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</si>
  <si>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</si>
  <si>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</si>
  <si>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</si>
  <si>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</si>
  <si>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</si>
  <si>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</si>
  <si>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</si>
  <si>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</si>
  <si>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</si>
  <si>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</si>
  <si>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</si>
  <si>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</si>
  <si>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</si>
  <si>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</si>
  <si>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</si>
  <si>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</si>
  <si>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</si>
  <si>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</si>
  <si>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</si>
  <si>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</si>
  <si>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</si>
  <si>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</si>
  <si>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</si>
  <si>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</si>
  <si>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</si>
  <si>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</si>
  <si>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</si>
  <si>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</si>
  <si>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</si>
  <si>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</si>
  <si>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</si>
  <si>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</si>
  <si>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</si>
  <si>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</si>
  <si>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</si>
  <si>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</si>
  <si>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</si>
  <si>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</si>
  <si>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</si>
  <si>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</si>
  <si>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</si>
  <si>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</si>
  <si>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</si>
  <si>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</si>
  <si>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</si>
  <si>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</si>
  <si>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</si>
  <si>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</si>
  <si>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</si>
  <si>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</si>
  <si>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</si>
  <si>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</si>
  <si>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</si>
  <si>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</si>
  <si>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</si>
  <si>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</si>
  <si>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</si>
  <si>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</si>
  <si>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</si>
  <si>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</si>
  <si>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</si>
  <si>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</si>
  <si>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</si>
  <si>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</si>
  <si>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</si>
  <si>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</si>
  <si>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</si>
  <si>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</si>
  <si>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</si>
  <si>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</si>
  <si>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</si>
  <si>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</si>
  <si>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</si>
  <si>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</si>
  <si>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</si>
  <si>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</si>
  <si>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</si>
  <si>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</si>
  <si>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</si>
  <si>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</si>
  <si>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</si>
  <si>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</si>
  <si>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</si>
  <si>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</si>
  <si>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</si>
  <si>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</si>
  <si>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</si>
  <si>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</si>
  <si>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</si>
  <si>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</si>
  <si>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</si>
  <si>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</si>
  <si>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</si>
  <si>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</si>
  <si>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</si>
  <si>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</si>
  <si>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</si>
  <si>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</si>
  <si>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</si>
  <si>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</si>
  <si>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</si>
  <si>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</si>
  <si>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</si>
  <si>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</si>
  <si>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</si>
  <si>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</si>
  <si>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</si>
  <si>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</si>
  <si>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</si>
  <si>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</si>
  <si>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</si>
  <si>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</si>
  <si>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</si>
  <si>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</si>
  <si>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</si>
  <si>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</si>
  <si>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</si>
  <si>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</si>
  <si>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</si>
  <si>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</si>
  <si>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</si>
  <si>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</si>
  <si>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</si>
  <si>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</si>
  <si>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</si>
  <si>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</si>
  <si>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</si>
  <si>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</si>
  <si>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</si>
  <si>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</si>
  <si>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</si>
  <si>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</si>
  <si>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</si>
  <si>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</si>
  <si>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</si>
  <si>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</si>
  <si>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</si>
  <si>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</si>
  <si>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</si>
  <si>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</si>
  <si>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</si>
  <si>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</si>
  <si>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</si>
  <si>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</si>
  <si>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</si>
  <si>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</si>
  <si>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</si>
  <si>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</si>
  <si>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</si>
  <si>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</si>
  <si>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</si>
  <si>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</si>
  <si>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</si>
  <si>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</si>
  <si>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</si>
  <si>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</si>
  <si>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</si>
  <si>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</si>
  <si>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</si>
  <si>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</si>
  <si>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</si>
  <si>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</si>
  <si>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</si>
  <si>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</si>
  <si>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</si>
  <si>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</si>
  <si>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</si>
  <si>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</si>
  <si>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</si>
  <si>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</si>
  <si>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</si>
  <si>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</si>
  <si>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</si>
  <si>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</si>
  <si>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</si>
  <si>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</si>
  <si>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</si>
  <si>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</si>
  <si>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</si>
  <si>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</si>
  <si>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</si>
  <si>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</si>
  <si>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</si>
  <si>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</si>
  <si>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</si>
  <si>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</si>
  <si>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</si>
  <si>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</si>
  <si>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</si>
  <si>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</si>
  <si>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</si>
  <si>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</si>
  <si>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</si>
  <si>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</si>
  <si>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</si>
  <si>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</si>
  <si>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</si>
  <si>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</si>
  <si>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</si>
  <si>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</si>
  <si>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</si>
  <si>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</si>
  <si>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</si>
  <si>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</si>
  <si>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</si>
  <si>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</si>
  <si>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</si>
  <si>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</si>
  <si>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</si>
  <si>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</si>
  <si>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</si>
  <si>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</si>
  <si>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</si>
  <si>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</si>
  <si>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</si>
  <si>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</si>
  <si>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</si>
  <si>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</si>
  <si>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</si>
  <si>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</si>
  <si>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</si>
  <si>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</si>
  <si>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</si>
  <si>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</si>
  <si>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</si>
  <si>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</si>
  <si>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</si>
  <si>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</si>
  <si>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</si>
  <si>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</si>
  <si>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</si>
  <si>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</si>
  <si>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</si>
  <si>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</si>
  <si>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</si>
  <si>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</si>
  <si>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</si>
  <si>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</si>
  <si>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</si>
  <si>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</si>
  <si>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</si>
  <si>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</si>
  <si>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</si>
  <si>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</si>
  <si>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</si>
  <si>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</si>
  <si>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</si>
  <si>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</si>
  <si>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</si>
  <si>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</si>
  <si>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</si>
  <si>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</si>
  <si>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</si>
  <si>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</si>
  <si>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</si>
  <si>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</si>
  <si>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</si>
  <si>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</si>
  <si>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</si>
  <si>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</si>
  <si>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</si>
  <si>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</si>
  <si>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</si>
  <si>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</si>
  <si>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</si>
  <si>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</si>
  <si>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</si>
  <si>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</si>
  <si>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</si>
  <si>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</si>
  <si>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</si>
  <si>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</si>
  <si>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</si>
  <si>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</si>
  <si>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</si>
  <si>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</si>
  <si>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</si>
  <si>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</si>
  <si>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</si>
  <si>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</si>
  <si>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</si>
  <si>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</si>
  <si>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</si>
  <si>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</si>
  <si>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</si>
  <si>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</si>
  <si>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</si>
  <si>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</si>
  <si>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</si>
  <si>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</si>
  <si>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</si>
  <si>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</si>
  <si>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</si>
  <si>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</si>
  <si>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</si>
  <si>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</si>
  <si>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</si>
  <si>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</si>
  <si>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</si>
  <si>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</si>
  <si>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</si>
  <si>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</si>
  <si>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</si>
  <si>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</si>
  <si>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</si>
  <si>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</si>
  <si>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</si>
  <si>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</si>
  <si>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</si>
  <si>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</si>
  <si>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</si>
  <si>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</si>
  <si>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</si>
  <si>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</si>
  <si>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</si>
  <si>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</si>
  <si>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</si>
  <si>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at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</si>
  <si>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</si>
  <si>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</si>
  <si>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</si>
  <si>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</si>
  <si>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</si>
  <si>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</si>
  <si>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</si>
  <si>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</si>
  <si>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</si>
  <si>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</si>
  <si>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</si>
  <si>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</si>
  <si>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</si>
  <si>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</si>
  <si>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</si>
  <si>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</si>
  <si>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</si>
  <si>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</si>
  <si>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</si>
  <si>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</si>
  <si>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</si>
  <si>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</si>
  <si>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</si>
  <si>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</si>
  <si>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</si>
  <si>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</si>
  <si>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</si>
  <si>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</si>
  <si>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</si>
  <si>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</si>
  <si>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</si>
  <si>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</si>
  <si>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</si>
  <si>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</si>
  <si>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</si>
  <si>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</si>
  <si>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</si>
  <si>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</si>
  <si>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</si>
  <si>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</si>
  <si>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</si>
  <si>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</si>
  <si>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</si>
  <si>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</si>
  <si>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</si>
  <si>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</si>
  <si>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</si>
  <si>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</si>
  <si>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</si>
  <si>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</si>
  <si>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</si>
  <si>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</si>
  <si>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</si>
  <si>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</si>
  <si>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</si>
  <si>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</si>
  <si>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</si>
  <si>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</si>
  <si>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</si>
  <si>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</si>
  <si>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</si>
  <si>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</si>
  <si>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</si>
  <si>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</si>
  <si>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</si>
  <si>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</si>
  <si>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</si>
  <si>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</si>
  <si>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</si>
  <si>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</si>
  <si>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</si>
  <si>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</si>
  <si>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</si>
  <si>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</si>
  <si>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</si>
  <si>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</si>
  <si>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</si>
  <si>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</si>
  <si>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</si>
  <si>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</si>
  <si>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</si>
  <si>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</si>
  <si>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</si>
  <si>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</si>
  <si>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</si>
  <si>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</si>
  <si>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</si>
  <si>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</si>
  <si>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</si>
  <si>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</si>
  <si>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</si>
  <si>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</si>
  <si>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</si>
  <si>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</si>
  <si>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</si>
  <si>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</si>
  <si>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PCM-20251028-00002165</t>
  </si>
  <si>
    <t>EM team moved need 35 min</t>
  </si>
  <si>
    <t>PCM-20251028-00001951</t>
  </si>
  <si>
    <t xml:space="preserve">under night access , team will check by morninig </t>
  </si>
  <si>
    <t>PCM-20251028-00002099</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</si>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</sst>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3" totalsRowShown="0" headerRowDxfId="174" dataDxfId="173" headerRowBorderDxfId="171" tableBorderDxfId="172" totalsRowBorderDxfId="170">
  <autoFilter ref="A1:L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3"/>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295.93736585648003</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0.2580487268496654</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0.25675243055593455</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4.2956134260748513E-2</v>
      </c>
      <c r="H5" s="136">
        <v>45958.831875000003</v>
      </c>
      <c r="I5" s="134" t="str">
        <f>IFERROR(VLOOKUP(D5,DB!A:F,6,0),"")</f>
        <v>Power Cube</v>
      </c>
      <c r="J5" s="134" t="str">
        <f>IFERROR(VLOOKUP(D5,DB!A:G,7,0),"")</f>
        <v>No BB Design+Good</v>
      </c>
      <c r="K5" s="138" t="s">
        <v>39005</v>
      </c>
      <c r="L5" s="139" t="str">
        <f>IFERROR(VLOOKUP(D5,DB!A:I,9,0),"")</f>
        <v>Latis</v>
      </c>
    </row>
    <row r="6" spans="1:15" ht="15" customHeight="1">
      <c r="A6" s="133"/>
      <c r="B6" s="134" t="str">
        <f>IFERROR(VLOOKUP(D6,DB!A:K,11,0),"")</f>
        <v/>
      </c>
      <c r="C6" s="134"/>
      <c r="D6" s="134"/>
      <c r="E6" s="135"/>
      <c r="F6" s="136"/>
      <c r="G6" s="137">
        <f ca="1">IFERROR(NOW()-F6,"")</f>
        <v>45958.885791782406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45958.885791782406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45958.885791782406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45958.885791782406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45958.885791782406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45958.885791782406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45958.885791782406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45958.885791782406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45958.885791782406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45958.885791782406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45958.885791782406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45958.885791782406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45958.885791782406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45958.885791782406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45958.885791782406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45958.885791782406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45958.885791782406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45958.885791782406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45958.885791782406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45958.885791782406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45958.885791782406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45958.885791782406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45958.885791782406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45958.885791782406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45958.885791782406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45958.885791782406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45958.885791782406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45958.885791782406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45958.885791782406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45958.885791782406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45958.885791782406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45958.885791782406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45958.885791782406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45958.885791782406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45958.885791782406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45958.885791782406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45958.885791782406</v>
      </c>
      <c r="H42" s="136"/>
      <c r="I42" s="134" t="str">
        <f>IFERROR(VLOOKUP(D42,DB!A:F,6,0),"")</f>
        <v/>
      </c>
      <c r="J42" s="134" t="str">
        <f>IFERROR(VLOOKUP(D42,DB!A:G,7,0),"")</f>
        <v/>
      </c>
      <c r="K42" s="138"/>
      <c r="L42" s="139" t="str">
        <f>IFERROR(VLOOKUP(D42,DB!A:I,9,0),"")</f>
        <v/>
      </c>
    </row>
    <row r="43" spans="1:12" ht="15" customHeight="1">
      <c r="A43" s="145"/>
      <c r="B43" s="146" t="str">
        <f>IFERROR(VLOOKUP(D43,DB!A:K,11,0),"")</f>
        <v/>
      </c>
      <c r="C43" s="146"/>
      <c r="D43" s="146"/>
      <c r="E43" s="147"/>
      <c r="F43" s="148"/>
      <c r="G43" s="149">
        <f ca="1">IFERROR(NOW()-F43,"")</f>
        <v>45958.885791782406</v>
      </c>
      <c r="H43" s="148"/>
      <c r="I43" s="146" t="str">
        <f>IFERROR(VLOOKUP(D43,DB!A:F,6,0),"")</f>
        <v/>
      </c>
      <c r="J43" s="146" t="str">
        <f>IFERROR(VLOOKUP(D43,DB!A:G,7,0),"")</f>
        <v/>
      </c>
      <c r="K43" s="150"/>
      <c r="L43" s="151" t="str">
        <f>IFERROR(VLOOKUP(D43,DB!A:I,9,0),"")</f>
        <v/>
      </c>
    </row>
  </sheetData>
  <customSheetViews>
    <customSheetView guid="{F6042A99-DD27-4453-835D-0834D95730CC}" filter="1" showAutoFilter="1">
      <pageMargins left="0" right="0" top="0" bottom="0" header="0" footer="0"/>
      <autoFilter ref="B1:M1" xr:uid="{8B6AC89B-D250-4322-B707-BD00581ABD60}"/>
    </customSheetView>
  </customSheetViews>
  <dataValidations count="2">
    <dataValidation allowBlank="1" showInputMessage="1" showErrorMessage="1" sqref="E1" xr:uid="{5DBA255D-CDD9-49FB-AD3C-AF70AB4EE696}"/>
    <dataValidation type="list" allowBlank="1" showInputMessage="1" showErrorMessage="1" sqref="E2:E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E6" sqref="E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133.88595381944469</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0.14370844907534774</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0.10953020833403571</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45958.885791782406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45958.885791782406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45958.885791782406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45958.885791782406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45958.885791782406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45958.885791782406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45958.885791782406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45958.885791782406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45958.885791782406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45958.885791782406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45958.885791782406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45958.885791782406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45958.885791782406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45958.885791782406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45958.885791782406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45958.885791782406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45958.885791782406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45958.885791782406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45958.885791782406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45958.885791782406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45958.885791782406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45958.885791782406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45958.885791782406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45958.885791782406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45958.885791782406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45958.885791782406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45958.885791782406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45958.885791782406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45958.885791782406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45958.885791782406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45958.885791782406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45958.885791782406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45958.885791782406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45958.885791782406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45958.885791782406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45958.885791782406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45958.885791782406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45958.885791782406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45958.885791782406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45958.885791782406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45958.885791782406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45958.885791782406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45958.885791782406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45958.885791782406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45958.885791782406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45958.885791782406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45958.885791782406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45958.885791782406</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45958.885791782406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45958.885791782406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45958.885791782406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45958.885791782406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45958.885791782406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45958.885791782406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45958.885791782406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45958.885791782406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45958.885791782406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45958.885791782406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45958.885791782406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45958.885791782406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45958.885791782406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45958.885791782406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45958.885791782406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45958.885791782406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45958.885791782406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45958.885791782406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45958.885791782406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45958.885791782406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45958.885791782406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45958.885791782406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45958.885791782406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45958.885791782406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45958.885791782406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45958.885791782406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45958.885791782406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45958.885791782406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45958.885791782406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45958.885791782406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45958.885791782406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45958.885791782406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45958.885791782406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45958.885791782406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45958.885791782406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45958.885791782406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45958.885791782406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45958.885791782406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45958.885791782406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45958.885791782406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45958.885791782406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45958.885791782406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45958.885791782406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45958.885791782406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45958.885791782406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45958.885791782406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45958.885791782406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45958.885791782406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45958.885791782406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45958.885791782406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45958.885791782406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45958.885791782406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45958.885791782406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45958.885791782406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45958.885791782406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45958.885791782406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45958.885791782406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45958.885791782406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45958.885791782406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45958.885791782406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45958.885791782406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45958.885791782406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45958.885791782406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45958.885791782406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45958.885791782406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45958.885791782406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45958.885791782406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45958.885791782406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45958.885791782406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45958.885791782406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45958.885791782406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45958.885791782406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45958.885791782406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45958.885791782406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45958.885791782406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45958.885791782406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45958.885791782406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45958.885791782406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45958.885791782406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45958.885791782406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45958.885791782406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45958.885791782406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45958.885791782406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45958.885791782406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45958.885791782406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45958.885791782406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45958.885791782406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45958.885791782406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45958.885791782406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45958.885791782406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45958.885791782406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45958.885791782406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45958.885791782406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45958.885791782406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45958.885791782406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45958.885791782406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45958.885791782406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45958.885791782406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45958.885791782406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45958.885791782406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45958.885791782406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45958.885791782406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45958.885791782406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45958.885791782406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45958.885791782406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45958.885791782406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45958.885791782406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45958.885791782406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45958.885791782406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45958.885791782406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45958.885791782406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45958.885791782406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45958.885791782406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45958.885791782406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45958.885791782406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45958.885791782406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45958.885791782406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45958.885791782406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45958.885791782406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45958.885791782406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45958.885791782406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45958.885791782406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45958.885791782406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45958.885791782406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45958.885791782406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45958.885791782406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45958.885791782406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45958.885791782406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45958.885791782406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45958.885791782406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45958.885791782406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45958.885791782406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45958.885791782406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45958.885791782406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45958.885791782406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45958.885791782406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45958.885791782406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45958.885791782406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45958.885791782406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45958.885791782406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45958.885791782406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45958.885791782406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45958.885791782406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45958.885791782406</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abSelected="1" workbookViewId="0">
      <selection activeCell="G22" sqref="G2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4" ca="1" si="0">IFERROR(NOW()-F2,"-")</f>
        <v>45958.885791782406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45958.885791782406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45958.885791782406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45958.885791782406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45958.885791782406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45958.885791782406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45958.885791782406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45958.885791782406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45958.885791782406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45958.885791782406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45958.885791782406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45958.885791782406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45958.885791782406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45958.885791782406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45958.885791782406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45958.885791782406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45958.885791782406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45958.885791782406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45958.885791782406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45958.885791782406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45958.885791782406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45958.885791782406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45958.885791782406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45958.885791782406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45958.885791782406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45958.885791782406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45958.885791782406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45958.885791782406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45958.885791782406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45958.885791782406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45958.885791782406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45958.885791782406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45958.885791782406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45958.885791782406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45958.885791782406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45958.885791782406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45958.885791782406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45958.885791782406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45958.885791782406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45958.885791782406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45958.885791782406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45958.885791782406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45958.885791782406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45958.885791782406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45958.885791782406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45958.885791782406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45958.885791782406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45958.885791782406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45958.885791782406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45958.885791782406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45958.885791782406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45958.885791782406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45958.885791782406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45958.885791782406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45958.885791782406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45958.885791782406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45958.885791782406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45958.885791782406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45958.885791782406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45958.885791782406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45958.885791782406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45958.885791782406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45958.885791782406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45958.885791782406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45958.885791782406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45958.885791782406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45958.885791782406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45958.885791782406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45958.885791782406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45958.885791782406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45958.885791782406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45958.885791782406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45958.885791782406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45958.885791782406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45958.885791782406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45958.885791782406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45958.885791782406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45958.885791782406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45958.885791782406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45958.885791782406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45958.885791782406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45958.885791782406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45958.885791782406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45958.885791782406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45958.885791782406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45958.885791782406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45958.885791782406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45958.885791782406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45958.885791782406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45958.885791782406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45958.885791782406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45958.885791782406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45958.885791782406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45958.885791782406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45958.885791782406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45958.885791782406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45958.885791782406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45958.885791782406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45958.885791782406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45958.885791782406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45958.885791782406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45958.885791782406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45958.885791782406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45958.885791782406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45958.885791782406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45958.885791782406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45958.885791782406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45958.885791782406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45958.885791782406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45958.885791782406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45958.885791782406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45958.885791782406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45958.885791782406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45958.885791782406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45958.885791782406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45958.885791782406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45958.885791782406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45958.885791782406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45958.885791782406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45958.885791782406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45958.885791782406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45958.885791782406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45958.885791782406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45958.885791782406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45958.885791782406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45958.885791782406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45958.885791782406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45958.885791782406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45958.885791782406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45958.885791782406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45958.885791782406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45958.885791782406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45958.885791782406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45958.885791782406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45958.885791782406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45958.885791782406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45958.885791782406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45958.885791782406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45958.885791782406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45958.885791782406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45958.885791782406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45958.885791782406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45958.885791782406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45958.885791782406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45958.885791782406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45958.885791782406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45958.885791782406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45958.885791782406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45958.885791782406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45958.885791782406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45958.885791782406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45958.885791782406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45958.885791782406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45958.885791782406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45958.885791782406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45958.885791782406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45958.885791782406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45958.885791782406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45958.885791782406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45958.885791782406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45958.885791782406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45958.885791782406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45958.885791782406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45958.885791782406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45958.885791782406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45958.885791782406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45958.885791782406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45958.885791782406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45958.885791782406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45958.885791782406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45958.885791782406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45958.885791782406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45958.885791782406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45958.885791782406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45958.885791782406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45958.885791782406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45958.885791782406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45958.885791782406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45958.885791782406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45958.885791782406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45958.885791782406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45958.885791782406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45958.885791782406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45958.885791782406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45958.885791782406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45958.885791782406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45958.885791782406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45958.885791782406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45958.885791782406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45958.885791782406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45958.885791782406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45958.885791782406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45958.885791782406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45958.885791782406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45958.885791782406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45958.885791782406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45958.885791782406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45958.885791782406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45958.885791782406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45958.885791782406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45958.885791782406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45958.885791782406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45958.885791782406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45958.885791782406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45958.885791782406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45958.885791782406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45958.885791782406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45958.885791782406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45958.885791782406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45958.885791782406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45958.885791782406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45958.885791782406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45958.885791782406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45958.885791782406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45958.885791782406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45958.885791782406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45958.885791782406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45958.885791782406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45958.885791782406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45958.885791782406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45958.885791782406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45958.885791782406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45958.885791782406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45958.885791782406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45958.885791782406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45958.885791782406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45958.885791782406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45958.885791782406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45958.885791782406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45958.885791782406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45958.885791782406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45958.885791782406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45958.885791782406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45958.885791782406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45958.885791782406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45958.885791782406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45958.885791782406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45958.885791782406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45958.885791782406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45958.885791782406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45958.885791782406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45958.885791782406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45958.885791782406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45958.885791782406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45958.885791782406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45958.885791782406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45958.885791782406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45958.885791782406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45958.885791782406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45958.885791782406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45958.885791782406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45958.885791782406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45958.885791782406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45958.885791782406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45958.885791782406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45958.885791782406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45958.885791782406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45958.885791782406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45958.885791782406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45958.885791782406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45958.885791782406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45958.885791782406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45958.885791782406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45958.885791782406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45958.885791782406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45958.885791782406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45958.885791782406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45958.885791782406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45958.885791782406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45958.885791782406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45958.885791782406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45958.885791782406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45958.885791782406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45958.885791782406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45958.885791782406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45958.885791782406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45958.885791782406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45958.885791782406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45958.885791782406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45958.885791782406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45958.885791782406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45958.885791782406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45958.885791782406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45958.885791782406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45958.885791782406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45958.885791782406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45958.885791782406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45958.885791782406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45958.885791782406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45958.885791782406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45958.885791782406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45958.885791782406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45958.885791782406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45958.885791782406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45958.885791782406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45958.885791782406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45958.885791782406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45958.885791782406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45958.885791782406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45958.885791782406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45958.885791782406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45958.885791782406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45958.885791782406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45958.885791782406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45958.885791782406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45958.885791782406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45958.885791782406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45958.885791782406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45958.885791782406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45958.885791782406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45958.885791782406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45958.885791782406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45958.885791782406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45958.885791782406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45958.885791782406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45958.885791782406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45958.885791782406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45958.885791782406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45958.885791782406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45958.885791782406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45958.885791782406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45958.885791782406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45958.885791782406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45958.885791782406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45958.885791782406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45958.885791782406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45958.885791782406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45958.885791782406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45958.885791782406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45958.885791782406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45958.885791782406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45958.885791782406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45958.885791782406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45958.885791782406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45958.885791782406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45958.885791782406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45958.885791782406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45958.885791782406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45958.885791782406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45958.885791782406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45958.885791782406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45958.885791782406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45958.885791782406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45958.885791782406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45958.885791782406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45958.885791782406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45958.885791782406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45958.885791782406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45958.885791782406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45958.885791782406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45958.885791782406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45958.885791782406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45958.885791782406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45958.885791782406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45958.885791782406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45958.885791782406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45958.885791782406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45958.885791782406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45958.885791782406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45958.885791782406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45958.885791782406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45958.885791782406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45958.885791782406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45958.885791782406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45958.885791782406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45958.885791782406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45958.885791782406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45958.885791782406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45958.885791782406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45958.885791782406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45958.885791782406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45958.885791782406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45958.885791782406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45958.885791782406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45958.885791782406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45958.885791782406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45958.885791782406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45958.885791782406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45958.885791782406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45958.885791782406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45958.885791782406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45958.885791782406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45958.885791782406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45958.885791782406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45958.885791782406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45958.885791782406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45958.885791782406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45958.885791782406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45958.885791782406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45958.885791782406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45958.885791782406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45958.885791782406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45958.885791782406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45958.885791782406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45958.885791782406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45958.885791782406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45958.885791782406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45958.885791782406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45958.885791782406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45958.885791782406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45958.885791782406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45958.885791782406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45958.885791782406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45958.885791782406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45958.885791782406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45958.885791782406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45958.885791782406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45958.885791782406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45958.885791782406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45958.885791782406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45958.885791782406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45958.885791782406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45958.885791782406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45958.885791782406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45958.885791782406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45958.885791782406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45958.885791782406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45958.885791782406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45958.885791782406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45958.885791782406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45958.885791782406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45958.885791782406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45958.885791782406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45958.885791782406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45958.885791782406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45958.885791782406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45958.885791782406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45958.885791782406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45958.885791782406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45958.885791782406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45958.885791782406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45958.885791782406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45958.885791782406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45958.885791782406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45958.885791782406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45958.885791782406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45958.885791782406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45958.885791782406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45958.885791782406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45958.885791782406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45958.885791782406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45958.885791782406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45958.885791782406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45958.885791782406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45958.885791782406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45958.885791782406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45958.885791782406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45958.885791782406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45958.885791782406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45958.885791782406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45958.885791782406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45958.885791782406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45958.885791782406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45958.885791782406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45958.885791782406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45958.885791782406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45958.885791782406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45958.885791782406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45958.885791782406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45958.885791782406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45958.885791782406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45958.885791782406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45958.885791782406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45958.885791782406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45958.885791782406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45958.885791782406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45958.885791782406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45958.885791782406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45958.885791782406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45958.885791782406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45958.885791782406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45958.885791782406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45958.885791782406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45958.885791782406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45958.885791782406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45958.885791782406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45958.885791782406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45958.885791782406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45958.885791782406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45958.885791782406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45958.885791782406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45958.885791782406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45958.885791782406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45958.885791782406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45958.885791782406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45958.885791782406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45958.885791782406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45958.885791782406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45958.885791782406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45958.885791782406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45958.885791782406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45958.885791782406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45958.885791782406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45958.885791782406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45958.885791782406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45958.885791782406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45958.885791782406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45958.885791782406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45958.885791782406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45958.885791782406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45958.885791782406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45958.885791782406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45958.885791782406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45958.885791782406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45958.885791782406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45958.885791782406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45958.885791782406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45958.885791782406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45958.885791782406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45958.885791782406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45958.885791782406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45958.885791782406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45958.885791782406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45958.885791782406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45958.885791782406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45958.885791782406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45958.885791782406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45958.885791782406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45958.885791782406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45958.885791782406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45958.885791782406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45958.885791782406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45958.885791782406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45958.885791782406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45958.885791782406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45958.885791782406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45958.885791782406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45958.885791782406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45958.885791782406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45958.885791782406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45958.885791782406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45958.885791782406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45958.885791782406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45958.885791782406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45958.885791782406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45958.885791782406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45958.885791782406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45958.885791782406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45958.885791782406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45958.885791782406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45958.885791782406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45958.885791782406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45958.885791782406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45958.885791782406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45958.885791782406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45958.885791782406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45958.885791782406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45958.885791782406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45958.885791782406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45958.885791782406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45958.885791782406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45958.885791782406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45958.885791782406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45958.885791782406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45958.885791782406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45958.885791782406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45958.885791782406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45958.885791782406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45958.885791782406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45958.885791782406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45958.885791782406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45958.885791782406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45958.885791782406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45958.885791782406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45958.885791782406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45958.885791782406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45958.885791782406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45958.885791782406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45958.885791782406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45958.885791782406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45958.885791782406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45958.885791782406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45958.885791782406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45958.885791782406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45958.885791782406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45958.885791782406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45958.885791782406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45958.885791782406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45958.885791782406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45958.885791782406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45958.885791782406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45958.885791782406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45958.885791782406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45958.885791782406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45958.885791782406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45958.885791782406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45958.885791782406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45958.885791782406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45958.885791782406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45958.885791782406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45958.885791782406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45958.885791782406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45958.885791782406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45958.885791782406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45958.885791782406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45958.885791782406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45958.885791782406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45958.885791782406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45958.885791782406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45958.885791782406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45958.885791782406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45958.885791782406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45958.885791782406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45958.885791782406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45958.885791782406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45958.885791782406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45958.885791782406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45958.885791782406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45958.885791782406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45958.885791782406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45958.885791782406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45958.885791782406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45958.885791782406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45958.885791782406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45958.885791782406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45958.885791782406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45958.885791782406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45958.885791782406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45958.885791782406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45958.885791782406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45958.885791782406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45958.885791782406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45958.885791782406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45958.885791782406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45958.885791782406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45958.885791782406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45958.885791782406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45958.885791782406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45958.885791782406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45958.885791782406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45958.885791782406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45958.885791782406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45958.885791782406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45958.885791782406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45958.885791782406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45958.885791782406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45958.885791782406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45958.885791782406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45958.885791782406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45958.885791782406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45958.885791782406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45958.885791782406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45958.885791782406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45958.885791782406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45958.885791782406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45958.885791782406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45958.885791782406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45958.885791782406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45958.885791782406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45958.885791782406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45958.885791782406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45958.885791782406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45958.885791782406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45958.885791782406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45958.885791782406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45958.885791782406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45958.885791782406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45958.885791782406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45958.885791782406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45958.885791782406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45958.885791782406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45958.885791782406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45958.885791782406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45958.885791782406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45958.885791782406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45958.885791782406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45958.885791782406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45958.885791782406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45958.885791782406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45958.885791782406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45958.885791782406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45958.885791782406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45958.885791782406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45958.885791782406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45958.885791782406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45958.885791782406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45958.885791782406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45958.885791782406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45958.885791782406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45958.885791782406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45958.885791782406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45958.885791782406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45958.885791782406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45958.885791782406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45958.885791782406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45958.885791782406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45958.885791782406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45958.885791782406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45958.885791782406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45958.885791782406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45958.885791782406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45958.885791782406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45958.885791782406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45958.885791782406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45958.885791782406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45958.885791782406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45958.885791782406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45958.885791782406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45958.885791782406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45958.885791782406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45958.885791782406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45958.885791782406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45958.885791782406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45958.885791782406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45958.885791782406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45958.885791782406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45958.885791782406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45958.885791782406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45958.885791782406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45958.885791782406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45958.885791782406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45958.885791782406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45958.885791782406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45958.885791782406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45958.885791782406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45958.885791782406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45958.885791782406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45958.885791782406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45958.885791782406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45958.885791782406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45958.885791782406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45958.885791782406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45958.885791782406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45958.885791782406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45958.885791782406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45958.885791782406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45958.885791782406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45958.885791782406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45958.885791782406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45958.885791782406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45958.885791782406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45958.885791782406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45958.885791782406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45958.885791782406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45958.885791782406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45958.885791782406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45958.885791782406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45958.885791782406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45958.885791782406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45958.885791782406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45958.885791782406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45958.885791782406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45958.885791782406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45958.885791782406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45958.885791782406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45958.885791782406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45958.885791782406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45958.885791782406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45958.885791782406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45958.885791782406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45958.885791782406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45958.885791782406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45958.885791782406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45958.885791782406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45958.885791782406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45958.885791782406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45958.885791782406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45958.885791782406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45958.885791782406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45958.885791782406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45958.885791782406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45958.885791782406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45958.885791782406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45958.885791782406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45958.885791782406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45958.885791782406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45958.885791782406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45958.885791782406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45958.885791782406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45958.885791782406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45958.885791782406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45958.885791782406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45958.885791782406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45958.885791782406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45958.885791782406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45958.885791782406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45958.885791782406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45958.885791782406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45958.885791782406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45958.885791782406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45958.885791782406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45958.885791782406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45958.885791782406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45958.885791782406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45958.885791782406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45958.885791782406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45958.885791782406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45958.885791782406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45958.885791782406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45958.885791782406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45958.885791782406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45958.885791782406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45958.885791782406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45958.885791782406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45958.885791782406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45958.885791782406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45958.885791782406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45958.885791782406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45958.885791782406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45958.885791782406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45958.885791782406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45958.885791782406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45958.885791782406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45958.885791782406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45958.885791782406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45958.885791782406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45958.885791782406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45958.885791782406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45958.885791782406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45958.885791782406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45958.885791782406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45958.885791782406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45958.885791782406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45958.885791782406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45958.885791782406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45958.885791782406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45958.885791782406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45958.885791782406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45958.885791782406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45958.885791782406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45958.885791782406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45958.885791782406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45958.885791782406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45958.885791782406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45958.885791782406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45958.885791782406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45958.885791782406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45958.885791782406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45958.885791782406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45958.885791782406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45958.885791782406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45958.885791782406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45958.885791782406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45958.885791782406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45958.885791782406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45958.885791782406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45958.885791782406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45958.885791782406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45958.885791782406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45958.885791782406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45958.885791782406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45958.885791782406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45958.885791782406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45958.885791782406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45958.885791782406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45958.885791782406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45958.885791782406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45958.885791782406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45958.885791782406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45958.885791782406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45958.885791782406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45958.885791782406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45958.885791782406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45958.885791782406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45958.885791782406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45958.885791782406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45958.885791782406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45958.885791782406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45958.885791782406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45958.885791782406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45958.885791782406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45958.885791782406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45958.885791782406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45958.885791782406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45958.885791782406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45958.885791782406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45958.885791782406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45958.885791782406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45958.885791782406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45958.885791782406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45958.885791782406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45958.885791782406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45958.885791782406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45958.885791782406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45958.885791782406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45958.885791782406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45958.885791782406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45958.885791782406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45958.885791782406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45958.885791782406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45958.885791782406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45958.885791782406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45958.885791782406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45958.885791782406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45958.885791782406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45958.885791782406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45958.885791782406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45958.885791782406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45958.885791782406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45958.885791782406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45958.885791782406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45958.885791782406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45958.885791782406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45958.885791782406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45958.885791782406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45958.885791782406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45958.885791782406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45958.885791782406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45958.885791782406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45958.885791782406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45958.885791782406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45958.885791782406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45958.885791782406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45958.885791782406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45958.885791782406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45958.885791782406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45958.885791782406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45958.885791782406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45958.885791782406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45958.885791782406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45958.885791782406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45958.885791782406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45958.885791782406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45958.885791782406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45958.885791782406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45958.885791782406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45958.885791782406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45958.885791782406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45958.885791782406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45958.885791782406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45958.885791782406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45958.885791782406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45958.885791782406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45958.885791782406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45958.885791782406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45958.885791782406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45958.885791782406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45958.885791782406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45958.885791782406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45958.885791782406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45958.885791782406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45958.885791782406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45958.885791782406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45958.885791782406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45958.885791782406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45958.885791782406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45958.885791782406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45958.885791782406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45958.885791782406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45958.885791782406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45958.885791782406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45958.885791782406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45958.885791782406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45958.885791782406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45958.885791782406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45958.885791782406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45958.885791782406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45958.885791782406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45958.885791782406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45958.885791782406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45958.885791782406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45958.885791782406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45958.885791782406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45958.885791782406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45958.885791782406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45958.885791782406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45958.885791782406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45958.885791782406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45958.885791782406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45958.885791782406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45958.885791782406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45958.885791782406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45958.885791782406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45958.885791782406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45958.885791782406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45958.885791782406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45958.885791782406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45958.885791782406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45958.885791782406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45958.885791782406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45958.885791782406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45958.885791782406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45958.885791782406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45958.885791782406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45958.885791782406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45958.885791782406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45958.885791782406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45958.885791782406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45958.885791782406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45958.885791782406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45958.885791782406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45958.885791782406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45958.885791782406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45958.885791782406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45958.885791782406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45958.885791782406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45958.885791782406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45958.885791782406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45958.885791782406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45958.885791782406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45958.885791782406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45958.885791782406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45958.885791782406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45958.885791782406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45958.885791782406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45958.885791782406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45958.885791782406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45958.885791782406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45958.885791782406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45958.885791782406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45958.885791782406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45958.885791782406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45958.885791782406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45958.885791782406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45958.885791782406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45958.885791782406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45958.885791782406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45958.885791782406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45958.885791782406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45958.885791782406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45958.885791782406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45958.885791782406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45958.885791782406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45958.885791782406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45958.885791782406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45958.885791782406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45958.885791782406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45958.885791782406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45958.885791782406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45958.885791782406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45958.885791782406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45958.885791782406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45958.885791782406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45958.885791782406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45958.885791782406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45958.885791782406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45958.885791782406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45958.885791782406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45958.885791782406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45958.885791782406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45958.885791782406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45958.885791782406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45958.885791782406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45958.885791782406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45958.885791782406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45958.885791782406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45958.885791782406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45958.885791782406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45958.885791782406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45958.885791782406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45958.885791782406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45958.885791782406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45958.885791782406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45958.885791782406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45958.885791782406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45958.885791782406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45958.885791782406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45958.885791782406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45958.885791782406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45958.885791782406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45958.885791782406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45958.885791782406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45958.885791782406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45958.885791782406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45958.885791782406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45958.885791782406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45958.885791782406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45958.885791782406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45958.885791782406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45958.885791782406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45958.885791782406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45958.885791782406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45958.885791782406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45958.885791782406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45958.885791782406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45958.885791782406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45958.885791782406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45958.885791782406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45958.885791782406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45958.885791782406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45958.885791782406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45958.885791782406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45958.885791782406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45958.885791782406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45958.885791782406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45958.885791782406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45958.885791782406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45958.885791782406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45958.885791782406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45958.885791782406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45958.885791782406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45958.885791782406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45958.885791782406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45958.885791782406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45958.885791782406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45958.885791782406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45958.885791782406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45958.885791782406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45958.885791782406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45958.885791782406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45958.885791782406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45958.885791782406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45958.885791782406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45958.885791782406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45958.885791782406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45958.885791782406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45958.885791782406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45958.885791782406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45958.885791782406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45958.885791782406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45958.885791782406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45958.885791782406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45958.885791782406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45958.885791782406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45958.885791782406</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255.40507418980997</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1.009733795945067E-2</v>
      </c>
      <c r="H3" s="123">
        <v>45958.746076388888</v>
      </c>
      <c r="I3" s="119" t="str">
        <f>IFERROR(VLOOKUP(D3,DB!A:F,6,0),"")</f>
        <v>SCECO</v>
      </c>
      <c r="J3" s="119" t="str">
        <f>IFERROR(VLOOKUP(D3,DB!A:G,7,0),"")</f>
        <v>Dead</v>
      </c>
      <c r="K3" s="125" t="s">
        <v>39095</v>
      </c>
      <c r="L3" s="121" t="str">
        <f>IFERROR(VLOOKUP(D3,DB!A:I,9,0),"")</f>
        <v>Latis</v>
      </c>
    </row>
    <row r="4" spans="1:16" ht="15" customHeight="1">
      <c r="A4" s="119"/>
      <c r="B4" s="119" t="str">
        <f>IFERROR(VLOOKUP(D4,DB!A:K,11,0),"")</f>
        <v/>
      </c>
      <c r="C4" s="120"/>
      <c r="D4" s="94"/>
      <c r="E4" s="98"/>
      <c r="F4" s="123"/>
      <c r="G4" s="124">
        <f ca="1">IFERROR(NOW()-F4,"")</f>
        <v>45958.885791782406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45958.885791782406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45958.885791782406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45958.885791782406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45958.885791782406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45958.885791782406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45958.885791782406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45958.885791782406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45958.885791782406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45958.885791782406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45958.885791782406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45958.885791782406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45958.885791782406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45958.885791782406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45958.885791782406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45958.885791782406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45958.885791782406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45958.885791782406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45958.885791782406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45958.885791782406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45958.885791782406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45958.885791782406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45958.885791782406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45958.885791782406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45958.885791782406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45958.885791782406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45958.885791782406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45958.885791782406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45958.885791782406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45958.885791782406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45958.885791782406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45958.885791782406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45958.885791782406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45958.885791782406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45958.885791782406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45958.885791782406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45958.885791782406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45958.885791782406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45958.885791782406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45958.885791782406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45958.885791782406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45958.885791782406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45958.885791782406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45958.885791782406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45958.885791782406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45958.885791782406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45958.885791782406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45958.885791782406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45958.885791782406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45958.885791782406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45958.885791782406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45958.885791782406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45958.885791782406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45958.885791782406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45958.885791782406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45958.885791782406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45958.885791782406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45958.885791782406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45958.885791782406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45958.885791782406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45958.885791782406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45958.885791782406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45958.885791782406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45958.885791782406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45958.885791782406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45958.885791782406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45958.885791782406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45958.885791782406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45958.885791782406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45958.885791782406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45958.885791782406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45958.885791782406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45958.885791782406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45958.885791782406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45958.885791782406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45958.885791782406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45958.885791782406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45958.885791782406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45958.885791782406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45958.885791782406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45958.885791782406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45958.885791782406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45958.885791782406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45958.885791782406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45958.885791782406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45958.885791782406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45958.885791782406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45958.885791782406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45958.885791782406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45958.885791782406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45958.885791782406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45958.885791782406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45958.885791782406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45958.885791782406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45958.885791782406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45958.885791782406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45958.885791782406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45958.885791782406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45958.885791782406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45958.885791782406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45958.885791782406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45958.885791782406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45958.885791782406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45958.885791782406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45958.885791782406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45958.885791782406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45958.885791782406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45958.885791782406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45958.885791782406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45958.885791782406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45958.885791782406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45958.885791782406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45958.885791782406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45958.885791782406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45958.885791782406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45958.885791782406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45958.885791782406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45958.885791782406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45958.885791782406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45958.885791782406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45958.885791782406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45958.885791782406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45958.885791782406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45958.885791782406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45958.885791782406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45958.885791782406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45958.885791782406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45958.885791782406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45958.885791782406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45958.885791782406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45958.885791782406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45958.885791782406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45958.885791782406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45958.885791782406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45958.885791782406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45958.885791782406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45958.885791782406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45958.885791782406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45958.885791782406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45958.885791782406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45958.885791782406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45958.885791782406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45958.885791782406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45958.885791782406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45958.885791782406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45958.885791782406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45958.885791782406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45958.885791782406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45958.885791782406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45958.885791782406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45958.885791782406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45958.885791782406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45958.885791782406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45958.885791782406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45958.885791782406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45958.885791782406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45958.885791782406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45958.885791782406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45958.885791782406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45958.885791782406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45958.885791782406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45958.885791782406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45958.885791782406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45958.885791782406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45958.885791782406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45958.885791782406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45958.885791782406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45958.885791782406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45958.885791782406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45958.885791782406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45958.885791782406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45958.885791782406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45958.885791782406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45958.885791782406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45958.885791782406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45958.885791782406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45958.885791782406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45958.885791782406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67.053731597217848</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39083</v>
      </c>
      <c r="F3" s="38">
        <v>45926.188877314817</v>
      </c>
      <c r="G3" s="144">
        <f t="shared" ref="G3" ca="1" si="0">IFERROR(NOW()-F3,"")</f>
        <v>32.696914467589522</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39083</v>
      </c>
      <c r="F4" s="153">
        <v>45948.661111111112</v>
      </c>
      <c r="G4" s="154">
        <f ca="1">IFERROR(NOW()-F4,"")</f>
        <v>10.224680671293754</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36610</v>
      </c>
      <c r="E5" s="152" t="s">
        <v>38998</v>
      </c>
      <c r="F5" s="153">
        <v>45958.860925925925</v>
      </c>
      <c r="G5" s="154">
        <f ca="1">IFERROR(NOW()-F5,"")</f>
        <v>2.4865856481483206E-2</v>
      </c>
      <c r="H5" s="153">
        <v>45958.839675925927</v>
      </c>
      <c r="I5" s="152" t="str">
        <f>IFERROR(VLOOKUP(D5,DB!A:F,6,0),"")</f>
        <v>Generator-SG</v>
      </c>
      <c r="J5" s="152" t="str">
        <f>IFERROR(VLOOKUP(D5,DB!A:G,7,0),"")</f>
        <v>Vandalized</v>
      </c>
      <c r="K5" s="152" t="s">
        <v>39103</v>
      </c>
      <c r="L5" s="152" t="str">
        <f>IFERROR(VLOOKUP(D5,DB!A:I,9,0),"")</f>
        <v>Latis</v>
      </c>
    </row>
    <row r="6" spans="1:13" ht="15">
      <c r="A6" s="152"/>
      <c r="B6" s="152" t="str">
        <f>IFERROR(VLOOKUP(D6,DB!A:K,11,0),"")</f>
        <v/>
      </c>
      <c r="C6" s="152"/>
      <c r="D6" s="169"/>
      <c r="E6" s="152"/>
      <c r="F6" s="153"/>
      <c r="G6" s="154">
        <f ca="1">IFERROR(NOW()-F6,"")</f>
        <v>45958.885791782406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45958.885791782406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45958.885791782406</v>
      </c>
      <c r="H8" s="153"/>
      <c r="I8" s="152" t="str">
        <f>IFERROR(VLOOKUP(D8,DB!A:F,6,0),"")</f>
        <v/>
      </c>
      <c r="J8" s="152" t="str">
        <f>IFERROR(VLOOKUP(D8,DB!A:G,7,0),"")</f>
        <v/>
      </c>
      <c r="K8" s="152"/>
      <c r="L8" s="152" t="str">
        <f>IFERROR(VLOOKUP(D8,DB!A:I,9,0),"")</f>
        <v/>
      </c>
    </row>
    <row r="9" spans="1:13" ht="30.75">
      <c r="A9" s="152"/>
      <c r="B9" s="152" t="str">
        <f>IFERROR(VLOOKUP(D9,DB!A:K,11,0),"")</f>
        <v/>
      </c>
      <c r="C9" s="152"/>
      <c r="D9" s="152"/>
      <c r="E9" s="152"/>
      <c r="F9" s="153"/>
      <c r="G9" s="154">
        <f ca="1">IFERROR(NOW()-F9,"")</f>
        <v>45958.885791782406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45958.885791782406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45958.885791782406</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45958.885791782406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45958.885791782406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45958.885791782406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45958.885791782406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45958.885791782406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45958.885791782406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45958.885791782406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45958.885791782406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45958.885791782406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45958.885791782406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45958.885791782406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45958.885791782406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45958.885791782406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45958.885791782406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45958.885791782406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45958.885791782406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45958.885791782406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45958.885791782406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45958.885791782406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45958.885791782406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45958.885791782406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45958.885791782406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45958.885791782406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45958.885791782406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45958.885791782406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45958.885791782406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45958.885791782406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45958.885791782406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45958.885791782406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45958.885791782406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45958.885791782406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45958.885791782406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45958.885791782406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45958.885791782406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45958.885791782406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45958.885791782406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45958.885791782406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45958.885791782406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45958.885791782406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45958.885791782406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45958.885791782406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45958.885791782406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45958.885791782406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45958.885791782406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45958.885791782406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45958.885791782406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45958.885791782406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45958.885791782406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45958.885791782406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45958.885791782406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45958.885791782406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45958.885791782406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45958.885791782406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45958.885791782406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45958.885791782406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45958.885791782406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45958.885791782406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45958.885791782406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45958.885791782406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45958.885791782406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45958.885791782406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45958.885791782406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45958.885791782406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45958.885791782406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45958.885791782406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45958.885791782406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45958.885791782406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45958.885791782406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45958.885791782406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45958.885791782406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45958.885791782406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45958.885791782406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45958.885791782406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45958.885791782406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45958.885791782406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45958.885791782406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45958.885791782406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45958.885791782406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45958.885791782406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45958.885791782406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45958.885791782406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45958.885791782406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45958.885791782406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45958.885791782406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45958.885791782406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45958.885791782406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45958.885791782406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45958.885791782406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45958.885791782406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45958.885791782406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45958.885791782406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45958.885791782406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45958.885791782406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45958.885791782406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45958.885791782406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45958.885791782406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45958.885791782406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45958.885791782406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45958.885791782406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45958.885791782406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45958.885791782406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45958.885791782406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45958.885791782406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45958.885791782406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45958.885791782406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45958.885791782406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45958.885791782406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45958.885791782406</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45958.885791782406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45958.885791782406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45958.885791782406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45958.885791782406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45958.885791782406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45958.885791782406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45958.885791782406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45958.885791782406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45958.885791782406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45958.885791782406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45958.885791782406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45958.885791782406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45958.885791782406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45958.885791782406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45958.885791782406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45958.885791782406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45958.885791782406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45958.885791782406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45958.885791782406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45958.885791782406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45958.885791782406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45958.885791782406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45958.885791782406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45958.885791782406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45958.885791782406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45958.885791782406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45958.885791782406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45958.885791782406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45958.885791782406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45958.885791782406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45958.885791782406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45958.885791782406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45958.885791782406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45958.885791782406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45958.885791782406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45958.885791782406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45958.885791782406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45958.885791782406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45958.885791782406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45958.885791782406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45958.885791782406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45958.885791782406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45958.885791782406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45958.885791782406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45958.885791782406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45958.885791782406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45958.885791782406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45958.885791782406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45958.885791782406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45958.885791782406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45958.885791782406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45958.885791782406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45958.885791782406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45958.885791782406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45958.885791782406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45958.885791782406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45958.885791782406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45958.885791782406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45958.885791782406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45958.885791782406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45958.885791782406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45958.885791782406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45958.885791782406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45958.885791782406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45958.885791782406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45958.885791782406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45958.885791782406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45958.885791782406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45958.885791782406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45958.885791782406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45958.885791782406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45958.885791782406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45958.885791782406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45958.885791782406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45958.885791782406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45958.885791782406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45958.885791782406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45958.885791782406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45958.885791782406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45958.885791782406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45958.885791782406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45958.885791782406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45958.885791782406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45958.885791782406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45958.885791782406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45958.885791782406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45958.885791782406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45958.885791782406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45958.885791782406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45958.885791782406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45958.885791782406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45958.885791782406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45958.885791782406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45958.885791782406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45958.885791782406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45958.885791782406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45958.885791782406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45958.885791782406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45958.885791782406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45958.885791782406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45958.885791782406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45958.885791782406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45958.885791782406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45958.885791782406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45958.885791782406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45958.885791782406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45958.885791782406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45958.885791782406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45958.885791782406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45958.885791782406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45958.885791782406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45958.885791782406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45958.885791782406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45958.885791782406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45958.885791782406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45958.885791782406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45958.885791782406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45958.885791782406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45958.885791782406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45958.885791782406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45958.885791782406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45958.885791782406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45958.885791782406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45958.885791782406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45958.885791782406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45958.885791782406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45958.885791782406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45958.885791782406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45958.885791782406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45958.885791782406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45958.885791782406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45958.885791782406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45958.885791782406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45958.885791782406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45958.885791782406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45958.885791782406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45958.885791782406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45958.885791782406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45958.885791782406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45958.885791782406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45958.885791782406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45958.885791782406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45958.885791782406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45958.885791782406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45958.885791782406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45958.885791782406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45958.885791782406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45958.885791782406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45958.885791782406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45958.885791782406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45958.885791782406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45958.885791782406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45958.885791782406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45958.885791782406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45958.885791782406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45958.885791782406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45958.885791782406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45958.885791782406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45958.885791782406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45958.885791782406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45958.885791782406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45958.885791782406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45958.885791782406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45958.885791782406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45958.885791782406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45958.885791782406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45958.885791782406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45958.885791782406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45958.885791782406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45958.885791782406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45958.885791782406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45958.885791782406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45958.885791782406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45958.885791782406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45958.885791782406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45958.885791782406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45958.885791782406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45958.885791782406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45958.885791782406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45958.885791782406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45958.885791782406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45958.885791782406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45958.885791782406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45958.885791782406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45958.885791782406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45958.885791782406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45958.885791782406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45958.885791782406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45958.885791782406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45958.885791782406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45958.885791782406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45958.885791782406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45958.885791782406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45958.885791782406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45958.885791782406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45958.885791782406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45958.885791782406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45958.885791782406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45958.885791782406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45958.885791782406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45958.885791782406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45958.885791782406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45958.885791782406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45958.885791782406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45958.885791782406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45958.885791782406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45958.885791782406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45958.885791782406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45958.885791782406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45958.885791782406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45958.885791782406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45958.885791782406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45958.885791782406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45958.885791782406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45958.885791782406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45958.885791782406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45958.885791782406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45958.885791782406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45958.885791782406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45958.885791782406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45958.885791782406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45958.885791782406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45958.885791782406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45958.885791782406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45958.885791782406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45958.885791782406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45958.885791782406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45958.885791782406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45958.885791782406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45958.885791782406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45958.885791782406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45958.885791782406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45958.885791782406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45958.885791782406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45958.885791782406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45958.885791782406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45958.885791782406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45958.885791782406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45958.885791782406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45958.885791782406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45958.885791782406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45958.885791782406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45958.885791782406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45958.885791782406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45958.885791782406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45958.885791782406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45958.885791782406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45958.885791782406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45958.885791782406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45958.885791782406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45958.885791782406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45958.885791782406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45958.885791782406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45958.885791782406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45958.885791782406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45958.885791782406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45958.885791782406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45958.885791782406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45958.885791782406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45958.885791782406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45958.885791782406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45958.885791782406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45958.885791782406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45958.885791782406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45958.885791782406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45958.885791782406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45958.885791782406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45958.885791782406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45958.885791782406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45958.885791782406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45958.885791782406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45958.885791782406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45958.885791782406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45958.885791782406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45958.885791782406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45958.885791782406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45958.885791782406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45958.885791782406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45958.885791782406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45958.885791782406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45958.885791782406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45958.885791782406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45958.885791782406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45958.885791782406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45958.885791782406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45958.885791782406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45958.885791782406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45958.885791782406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45958.885791782406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45958.885791782406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45958.885791782406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45958.885791782406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45958.885791782406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45958.885791782406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45958.885791782406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45958.885791782406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45958.885791782406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45958.885791782406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45958.885791782406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45958.885791782406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45958.885791782406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45958.885791782406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45958.885791782406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45958.885791782406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45958.885791782406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45958.885791782406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45958.885791782406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45958.885791782406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45958.885791782406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45958.885791782406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45958.885791782406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45958.885791782406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45958.885791782406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45958.885791782406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45958.885791782406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45958.885791782406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45958.885791782406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45958.885791782406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45958.885791782406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45958.885791782406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45958.885791782406</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39104</v>
      </c>
      <c r="B2" s="174" t="str">
        <f>IFERROR(VLOOKUP(D2,DB!A:K,11,0),"")</f>
        <v>R6</v>
      </c>
      <c r="C2" s="175">
        <v>1</v>
      </c>
      <c r="D2" s="174" t="s">
        <v>34942</v>
      </c>
      <c r="E2" s="106" t="s">
        <v>38998</v>
      </c>
      <c r="F2" s="176">
        <v>45958.779328703706</v>
      </c>
      <c r="G2" s="116">
        <f ca="1">IFERROR(NOW()-F2,"-")</f>
        <v>0.10646307870047167</v>
      </c>
      <c r="H2" s="176">
        <v>45958.773611111108</v>
      </c>
      <c r="I2" s="174" t="str">
        <f>IFERROR(VLOOKUP(D2,DB!A:F,6,0),"")</f>
        <v>Generator-SG</v>
      </c>
      <c r="J2" s="174" t="str">
        <f>IFERROR(VLOOKUP(D2,DB!A:G,7,0),"")</f>
        <v>Vandalized</v>
      </c>
      <c r="K2" s="177" t="s">
        <v>39105</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39106</v>
      </c>
      <c r="B3" s="103" t="str">
        <f>IFERROR(VLOOKUP(D3,DB!A:K,11,0),"")</f>
        <v>R6</v>
      </c>
      <c r="C3" s="105">
        <v>1</v>
      </c>
      <c r="D3" s="103" t="s">
        <v>36685</v>
      </c>
      <c r="E3" s="106" t="s">
        <v>38998</v>
      </c>
      <c r="F3" s="107">
        <v>45958.833148148151</v>
      </c>
      <c r="G3" s="77">
        <f ca="1">IFERROR(NOW()-F3,"-")</f>
        <v>5.2643634255218785E-2</v>
      </c>
      <c r="H3" s="107">
        <v>45958.82708333333</v>
      </c>
      <c r="I3" s="103" t="str">
        <f>IFERROR(VLOOKUP(D3,DB!A:F,6,0),"")</f>
        <v>SCECO</v>
      </c>
      <c r="J3" s="102" t="str">
        <f>IFERROR(VLOOKUP(D3,DB!A:G,7,0),"")</f>
        <v>Dead</v>
      </c>
      <c r="K3" s="108" t="s">
        <v>39107</v>
      </c>
      <c r="L3" s="109" t="str">
        <f>IFERROR(VLOOKUP(D3,DB!A:I,9,0),"")</f>
        <v>Latis</v>
      </c>
    </row>
    <row r="4" spans="1:16383" ht="29.25" customHeight="1">
      <c r="A4" s="104"/>
      <c r="B4" s="103" t="str">
        <f>IFERROR(VLOOKUP(D4,DB!A:K,11,0),"")</f>
        <v>R6</v>
      </c>
      <c r="C4" s="105"/>
      <c r="D4" s="169" t="s">
        <v>37563</v>
      </c>
      <c r="E4" s="106"/>
      <c r="F4" s="107"/>
      <c r="G4" s="77">
        <f ca="1">IFERROR(NOW()-F4,"-")</f>
        <v>45958.885791782406</v>
      </c>
      <c r="H4" s="107"/>
      <c r="I4" s="103" t="str">
        <f>IFERROR(VLOOKUP(D4,DB!A:F,6,0),"")</f>
        <v>Generator-SG</v>
      </c>
      <c r="J4" s="102" t="str">
        <f>IFERROR(VLOOKUP(D4,DB!A:G,7,0),"")</f>
        <v xml:space="preserve">Good </v>
      </c>
      <c r="K4" s="108"/>
      <c r="L4" s="109" t="str">
        <f>IFERROR(VLOOKUP(D4,DB!A:I,9,0),"")</f>
        <v>Latis</v>
      </c>
    </row>
    <row r="5" spans="1:16383" ht="30" customHeight="1">
      <c r="A5" s="104"/>
      <c r="B5" s="103" t="str">
        <f>IFERROR(VLOOKUP(D5,DB!A:K,11,0),"")</f>
        <v>R6</v>
      </c>
      <c r="C5" s="105"/>
      <c r="D5" s="169" t="s">
        <v>37563</v>
      </c>
      <c r="E5" s="106"/>
      <c r="F5" s="107"/>
      <c r="G5" s="77">
        <f ca="1">IFERROR(NOW()-F5,"-")</f>
        <v>45958.885791782406</v>
      </c>
      <c r="H5" s="107"/>
      <c r="I5" s="103" t="str">
        <f>IFERROR(VLOOKUP(D5,DB!A:F,6,0),"")</f>
        <v>Generator-SG</v>
      </c>
      <c r="J5" s="102" t="str">
        <f>IFERROR(VLOOKUP(D5,DB!A:G,7,0),"")</f>
        <v xml:space="preserve">Good </v>
      </c>
      <c r="K5" s="108"/>
      <c r="L5" s="109" t="str">
        <f>IFERROR(VLOOKUP(D5,DB!A:I,9,0),"")</f>
        <v>Latis</v>
      </c>
    </row>
    <row r="6" spans="1:16383" ht="31.5" customHeight="1">
      <c r="A6" s="104"/>
      <c r="B6" s="103" t="str">
        <f>IFERROR(VLOOKUP(D6,DB!A:K,11,0),"")</f>
        <v/>
      </c>
      <c r="C6" s="105"/>
      <c r="D6" s="103"/>
      <c r="E6" s="106"/>
      <c r="F6" s="107"/>
      <c r="G6" s="77">
        <f ca="1">IFERROR(NOW()-F6,"-")</f>
        <v>45958.885791782406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45958.885791782406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45958.885791782406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45958.885791782406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45958.885791782406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45958.885791782406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45958.885791782406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45958.885791782406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45958.885791782406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45958.885791782406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45958.885791782406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45958.885791782406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45958.885791782406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45958.885791782406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45958.885791782406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45958.885791782406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45958.885791782406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45958.885791782406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45958.885791782406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45958.885791782406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45958.885791782406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45958.885791782406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45958.885791782406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45958.885791782406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45958.885791782406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45958.885791782406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45958.885791782406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45958.885791782406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45958.885791782406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45958.885791782406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45958.885791782406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45958.885791782406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45958.885791782406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45958.885791782406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45958.885791782406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45958.885791782406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45958.885791782406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45958.885791782406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45958.885791782406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45958.885791782406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45958.885791782406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45958.885791782406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45958.885791782406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45958.885791782406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45958.885791782406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45958.885791782406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45958.885791782406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45958.885791782406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45958.885791782406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45958.885791782406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45958.885791782406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45958.885791782406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45958.885791782406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45958.885791782406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45958.885791782406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45958.885791782406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45958.885791782406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45958.885791782406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45958.885791782406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45958.885791782406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45958.885791782406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45958.885791782406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45958.885791782406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45958.885791782406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45958.885791782406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45958.885791782406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45958.885791782406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45958.885791782406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45958.885791782406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45958.885791782406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45958.885791782406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45958.885791782406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45958.885791782406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45958.885791782406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45958.885791782406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45958.885791782406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45958.885791782406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45958.885791782406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45958.885791782406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45958.885791782406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45958.885791782406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45958.885791782406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45958.885791782406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45958.885791782406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45958.885791782406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45958.885791782406</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2025-10-28T18:15:33Z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