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43" documentId="120_S{2AC9BD13-BADA-5192-A53E-5A8FF88502F6}" xr6:coauthVersionLast="47" xr6:coauthVersionMax="47" xr10:uidLastSave="{06D07084-79E1-47FE-B1DD-AA45D7AD000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2" i="9"/>
  <c r="B3" i="9"/>
  <c r="B4" i="9"/>
  <c r="B5" i="9"/>
  <c r="G2" i="9"/>
  <c r="G3" i="9"/>
  <c r="G4" i="9"/>
  <c r="G5" i="9"/>
  <c r="I2" i="9"/>
  <c r="I3" i="9"/>
  <c r="I4" i="9"/>
  <c r="I5" i="9"/>
  <c r="L2" i="9"/>
  <c r="L3" i="9"/>
  <c r="L4" i="9"/>
  <c r="L5" i="9"/>
  <c r="J2" i="9"/>
  <c r="J3" i="9"/>
  <c r="J4" i="9"/>
  <c r="J5"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<sst xmlns="http://schemas.openxmlformats.org/spreadsheetml/2006/main" count="180277" uniqueCount="39121">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</sst>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7" totalsRowShown="0" headerRowDxfId="15" dataDxfId="14" headerRowBorderDxfId="12" tableBorderDxfId="13">
  <autoFilter ref="A1:L1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310.9684697916673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7.046180558972992E-3</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45973.916895717593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45973.916895717593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45973.916895717593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45973.916895717593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45973.916895717593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45973.916895717593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45973.916895717593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45973.916895717593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45973.916895717593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45973.916895717593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45973.916895717593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45973.916895717593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45973.916895717593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45973.916895717593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45973.916895717593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45973.916895717593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45973.916895717593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45973.916895717593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45973.916895717593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45973.916895717593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45973.916895717593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45973.916895717593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45973.916895717593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45973.916895717593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45973.916895717593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45973.916895717593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45973.916895717593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45973.916895717593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45973.916895717593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45973.916895717593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45973.916895717593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45973.916895717593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45973.916895717593</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45973.916895717593</v>
      </c>
      <c r="H37" s="120"/>
      <c r="I37" s="118" t="str">
        <f>IFERROR(VLOOKUP(D37,DB!A:F,6,0),"")</f>
        <v/>
      </c>
      <c r="J37" s="118" t="str">
        <f>IFERROR(VLOOKUP(D37,DB!A:G,7,0),"")</f>
        <v/>
      </c>
      <c r="K37" s="122"/>
      <c r="L37" s="123" t="str">
        <f>IFERROR(VLOOKUP(D37,DB!A:I,9,0),"")</f>
        <v/>
      </c>
    </row>
    <row r="38" spans="1:12" ht="15" customHeight="1">
      <c r="A38" s="152"/>
      <c r="B38" s="153" t="str">
        <f>IFERROR(VLOOKUP(D38,DB!A:K,11,0),"")</f>
        <v/>
      </c>
      <c r="C38" s="153"/>
      <c r="D38" s="153"/>
      <c r="E38" s="154"/>
      <c r="F38" s="149"/>
      <c r="G38" s="155">
        <f ca="1">IFERROR(NOW()-F38,"")</f>
        <v>45973.916895717593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45973.916895717593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45973.916895717593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45973.916895717593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45973.916895717593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45973.916895717593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45973.916895717593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45973.916895717593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45973.916895717593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45973.916895717593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45973.916895717593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45973.916895717593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45973.916895717593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45973.916895717593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45973.916895717593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45973.916895717593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45973.916895717593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45973.916895717593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45973.916895717593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45973.916895717593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45973.916895717593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45973.916895717593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45973.916895717593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45973.916895717593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45973.916895717593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45973.916895717593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45973.916895717593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45973.916895717593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45973.916895717593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45973.916895717593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45973.916895717593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45973.916895717593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45973.916895717593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45973.916895717593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45973.916895717593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45973.916895717593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45973.916895717593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45973.916895717593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45973.916895717593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45973.916895717593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45973.916895717593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45973.916895717593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45973.916895717593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45973.916895717593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45973.916895717593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45973.916895717593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45973.916895717593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45973.916895717593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45973.916895717593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45973.916895717593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45973.916895717593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45973.916895717593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45973.916895717593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45973.916895717593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45973.916895717593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45973.916895717593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45973.916895717593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45973.916895717593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45973.916895717593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45973.916895717593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45973.916895717593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45973.916895717593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45973.916895717593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45973.916895717593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45973.916895717593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45973.916895717593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45973.916895717593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45973.916895717593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45973.916895717593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45973.916895717593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45973.916895717593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45973.916895717593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45973.916895717593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45973.916895717593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45973.916895717593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45973.916895717593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45973.916895717593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45973.916895717593</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45973.916895717593</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45973.916895717593</v>
      </c>
      <c r="H117" s="149"/>
      <c r="I117" s="153" t="str">
        <f>IFERROR(VLOOKUP(D117,DB!A:F,6,0),"")</f>
        <v/>
      </c>
      <c r="J117" s="153" t="str">
        <f>IFERROR(VLOOKUP(D117,DB!A:G,7,0),"")</f>
        <v/>
      </c>
      <c r="K117" s="156"/>
      <c r="L117" s="157" t="str">
        <f>IFERROR(VLOOKUP(D117,DB!A:I,9,0),"")</f>
        <v/>
      </c>
    </row>
  </sheetData>
  <customSheetViews>
    <customSheetView guid="{F6042A99-DD27-4453-835D-0834D95730CC}" filter="1" showAutoFilter="1">
      <pageMargins left="0" right="0" top="0" bottom="0" header="0" footer="0"/>
      <autoFilter ref="B1:M1" xr:uid="{4E4F6D90-3C55-4B50-BC92-155E9D39531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148.91705775463197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45973.916895717593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45973.916895717593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45973.916895717593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45973.916895717593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45973.916895717593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45973.916895717593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45973.916895717593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45973.916895717593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45973.916895717593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45973.916895717593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45973.916895717593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45973.916895717593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45973.916895717593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45973.916895717593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45973.916895717593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45973.916895717593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45973.916895717593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45973.916895717593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45973.916895717593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45973.916895717593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45973.916895717593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45973.916895717593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45973.916895717593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45973.916895717593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45973.916895717593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45973.916895717593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45973.916895717593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45973.916895717593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45973.916895717593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45973.916895717593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45973.916895717593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45973.916895717593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45973.916895717593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45973.916895717593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45973.916895717593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45973.916895717593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45973.916895717593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45973.916895717593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45973.916895717593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45973.916895717593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45973.916895717593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45973.916895717593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45973.916895717593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45973.916895717593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45973.916895717593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45973.916895717593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45973.916895717593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45973.916895717593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45973.916895717593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45973.916895717593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45973.916895717593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45973.916895717593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45973.916895717593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45973.916895717593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45973.916895717593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45973.916895717593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45973.916895717593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45973.916895717593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45973.916895717593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45973.916895717593</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45973.916895717593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45973.916895717593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45973.916895717593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45973.916895717593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45973.916895717593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45973.916895717593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45973.916895717593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45973.916895717593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45973.916895717593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45973.916895717593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45973.916895717593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45973.916895717593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45973.916895717593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45973.916895717593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45973.916895717593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45973.916895717593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45973.916895717593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45973.916895717593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45973.916895717593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45973.916895717593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45973.916895717593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45973.916895717593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45973.916895717593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45973.916895717593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45973.916895717593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45973.916895717593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45973.916895717593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45973.916895717593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45973.916895717593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45973.916895717593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45973.916895717593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45973.916895717593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45973.916895717593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45973.916895717593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45973.916895717593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45973.916895717593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45973.916895717593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45973.916895717593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45973.916895717593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45973.916895717593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45973.916895717593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45973.916895717593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45973.916895717593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45973.916895717593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45973.916895717593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45973.916895717593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45973.916895717593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45973.916895717593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45973.916895717593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45973.916895717593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45973.916895717593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45973.916895717593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45973.916895717593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45973.916895717593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45973.916895717593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45973.916895717593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45973.916895717593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45973.916895717593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45973.916895717593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45973.916895717593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45973.916895717593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45973.916895717593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45973.916895717593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45973.916895717593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45973.916895717593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45973.916895717593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45973.916895717593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45973.916895717593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45973.916895717593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45973.916895717593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45973.916895717593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45973.916895717593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45973.916895717593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45973.916895717593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45973.916895717593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45973.916895717593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45973.916895717593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45973.916895717593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45973.916895717593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45973.916895717593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45973.916895717593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45973.916895717593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45973.916895717593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45973.916895717593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45973.916895717593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45973.916895717593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45973.916895717593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45973.916895717593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45973.916895717593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45973.916895717593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45973.916895717593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45973.916895717593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45973.916895717593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45973.916895717593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45973.916895717593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45973.916895717593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45973.916895717593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45973.916895717593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45973.916895717593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45973.916895717593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45973.916895717593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45973.916895717593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45973.916895717593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45973.916895717593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45973.916895717593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45973.916895717593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45973.916895717593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45973.916895717593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45973.916895717593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45973.916895717593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45973.916895717593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45973.916895717593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45973.916895717593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45973.916895717593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45973.916895717593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45973.916895717593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45973.916895717593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45973.916895717593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45973.916895717593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45973.916895717593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45973.916895717593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45973.916895717593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45973.916895717593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45973.916895717593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45973.916895717593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45973.916895717593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45973.916895717593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45973.916895717593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45973.916895717593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45973.916895717593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45973.916895717593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45973.916895717593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45973.916895717593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45973.916895717593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45973.916895717593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45973.916895717593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45973.916895717593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45973.916895717593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45973.916895717593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45973.916895717593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45973.916895717593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45973.916895717593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45973.916895717593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45973.916895717593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45973.916895717593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45973.916895717593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45973.916895717593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45973.916895717593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45973.916895717593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45973.916895717593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45973.916895717593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45973.916895717593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45973.916895717593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45973.916895717593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45973.916895717593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45973.916895717593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45973.916895717593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45973.916895717593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45973.916895717593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45973.916895717593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45973.916895717593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45973.916895717593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45973.916895717593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45973.916895717593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45973.916895717593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45973.916895717593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45973.916895717593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45973.916895717593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45973.916895717593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45973.916895717593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45973.916895717593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45973.916895717593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45973.916895717593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45973.916895717593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45973.916895717593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45973.916895717593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45973.916895717593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45973.916895717593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45973.916895717593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45973.916895717593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45973.916895717593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45973.916895717593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45973.916895717593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45973.916895717593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45973.916895717593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45973.916895717593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45973.916895717593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45973.916895717593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45973.916895717593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45973.916895717593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45973.916895717593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45973.916895717593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45973.916895717593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45973.916895717593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45973.916895717593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45973.916895717593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45973.916895717593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45973.916895717593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45973.916895717593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45973.916895717593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45973.916895717593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45973.916895717593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45973.916895717593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45973.916895717593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45973.916895717593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45973.916895717593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45973.916895717593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45973.916895717593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45973.916895717593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45973.916895717593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45973.916895717593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45973.916895717593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45973.916895717593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45973.916895717593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45973.916895717593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45973.916895717593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45973.916895717593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45973.916895717593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45973.916895717593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45973.916895717593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45973.916895717593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45973.916895717593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45973.916895717593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45973.916895717593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45973.916895717593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45973.916895717593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45973.916895717593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45973.916895717593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45973.916895717593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45973.916895717593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45973.916895717593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45973.916895717593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45973.916895717593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45973.916895717593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45973.916895717593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45973.916895717593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45973.916895717593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45973.916895717593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45973.916895717593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45973.916895717593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45973.916895717593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45973.916895717593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45973.916895717593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45973.916895717593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45973.916895717593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45973.916895717593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45973.916895717593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45973.916895717593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45973.916895717593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45973.916895717593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45973.916895717593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45973.916895717593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45973.916895717593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45973.916895717593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45973.916895717593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45973.916895717593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45973.916895717593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45973.916895717593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45973.916895717593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45973.916895717593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45973.916895717593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45973.916895717593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45973.916895717593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45973.916895717593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45973.916895717593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45973.916895717593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45973.916895717593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45973.916895717593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45973.916895717593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45973.916895717593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45973.916895717593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45973.916895717593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45973.916895717593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45973.916895717593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45973.916895717593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45973.916895717593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45973.916895717593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45973.916895717593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45973.916895717593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45973.916895717593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45973.916895717593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45973.916895717593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45973.916895717593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45973.916895717593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45973.916895717593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45973.916895717593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45973.916895717593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45973.916895717593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45973.916895717593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45973.916895717593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45973.916895717593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45973.916895717593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45973.916895717593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45973.916895717593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45973.916895717593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45973.916895717593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45973.916895717593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45973.916895717593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45973.916895717593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45973.916895717593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45973.916895717593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45973.916895717593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45973.916895717593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45973.916895717593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45973.916895717593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45973.916895717593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45973.916895717593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45973.916895717593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45973.916895717593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45973.916895717593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45973.916895717593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45973.916895717593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45973.916895717593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45973.916895717593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45973.916895717593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45973.916895717593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45973.916895717593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45973.916895717593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45973.916895717593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45973.916895717593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45973.916895717593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45973.916895717593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45973.916895717593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45973.916895717593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45973.916895717593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45973.916895717593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45973.916895717593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45973.916895717593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45973.916895717593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45973.916895717593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45973.916895717593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45973.916895717593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45973.916895717593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45973.916895717593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45973.916895717593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45973.916895717593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45973.916895717593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45973.916895717593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45973.916895717593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45973.916895717593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45973.916895717593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45973.916895717593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45973.916895717593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45973.916895717593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45973.916895717593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45973.916895717593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45973.916895717593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45973.916895717593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45973.916895717593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45973.916895717593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45973.916895717593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45973.916895717593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45973.916895717593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45973.916895717593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45973.916895717593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45973.916895717593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45973.916895717593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45973.916895717593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45973.916895717593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45973.916895717593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45973.916895717593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45973.916895717593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45973.916895717593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45973.916895717593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45973.916895717593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45973.916895717593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45973.916895717593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45973.916895717593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45973.916895717593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45973.916895717593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45973.916895717593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45973.916895717593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45973.916895717593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45973.916895717593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45973.916895717593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45973.916895717593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45973.916895717593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45973.916895717593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45973.916895717593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45973.916895717593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45973.916895717593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45973.916895717593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45973.916895717593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45973.916895717593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45973.916895717593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45973.916895717593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45973.916895717593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45973.916895717593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45973.916895717593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45973.916895717593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45973.916895717593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45973.916895717593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45973.916895717593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45973.916895717593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45973.916895717593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45973.916895717593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45973.916895717593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45973.916895717593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45973.916895717593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45973.916895717593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45973.916895717593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45973.916895717593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45973.916895717593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45973.916895717593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45973.916895717593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45973.916895717593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45973.916895717593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45973.916895717593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45973.916895717593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45973.916895717593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45973.916895717593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45973.916895717593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45973.916895717593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45973.916895717593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45973.916895717593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45973.916895717593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45973.916895717593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45973.916895717593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45973.916895717593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45973.916895717593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45973.916895717593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45973.916895717593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45973.916895717593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45973.916895717593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45973.916895717593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45973.916895717593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45973.916895717593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45973.916895717593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45973.916895717593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45973.916895717593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45973.916895717593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45973.916895717593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45973.916895717593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45973.916895717593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45973.916895717593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45973.916895717593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45973.916895717593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45973.916895717593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45973.916895717593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45973.916895717593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45973.916895717593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45973.916895717593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45973.916895717593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45973.916895717593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45973.916895717593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45973.916895717593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45973.916895717593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45973.916895717593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45973.916895717593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45973.916895717593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45973.916895717593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45973.916895717593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45973.916895717593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45973.916895717593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45973.916895717593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45973.916895717593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45973.916895717593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45973.916895717593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45973.916895717593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45973.916895717593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45973.916895717593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45973.916895717593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45973.916895717593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45973.916895717593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45973.916895717593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45973.916895717593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45973.916895717593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45973.916895717593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45973.916895717593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45973.916895717593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45973.916895717593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45973.916895717593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45973.916895717593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45973.916895717593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45973.916895717593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45973.916895717593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45973.916895717593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45973.916895717593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45973.916895717593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45973.916895717593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45973.916895717593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45973.916895717593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45973.916895717593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45973.916895717593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45973.916895717593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45973.916895717593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45973.916895717593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45973.916895717593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45973.916895717593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45973.916895717593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45973.916895717593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45973.916895717593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45973.916895717593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45973.916895717593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45973.916895717593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45973.916895717593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45973.916895717593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45973.916895717593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45973.916895717593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45973.916895717593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45973.916895717593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45973.916895717593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45973.916895717593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45973.916895717593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45973.916895717593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45973.916895717593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45973.916895717593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45973.916895717593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45973.916895717593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45973.916895717593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45973.916895717593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45973.916895717593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45973.916895717593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45973.916895717593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45973.916895717593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45973.916895717593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45973.916895717593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45973.916895717593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45973.916895717593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45973.916895717593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45973.916895717593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45973.916895717593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45973.916895717593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45973.916895717593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45973.916895717593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45973.916895717593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45973.916895717593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45973.916895717593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45973.916895717593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45973.916895717593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45973.916895717593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45973.916895717593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45973.916895717593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45973.916895717593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45973.916895717593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45973.916895717593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45973.916895717593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45973.916895717593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45973.916895717593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45973.916895717593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45973.916895717593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45973.916895717593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45973.916895717593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45973.916895717593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45973.916895717593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45973.916895717593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45973.916895717593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45973.916895717593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45973.916895717593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45973.916895717593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45973.916895717593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45973.916895717593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45973.916895717593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45973.916895717593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45973.916895717593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45973.916895717593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45973.916895717593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45973.916895717593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45973.916895717593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45973.916895717593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45973.916895717593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45973.916895717593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45973.916895717593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45973.916895717593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45973.916895717593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45973.916895717593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45973.916895717593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45973.916895717593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45973.916895717593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45973.916895717593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45973.916895717593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45973.916895717593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45973.916895717593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45973.916895717593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45973.916895717593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45973.916895717593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45973.916895717593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45973.916895717593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45973.916895717593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45973.916895717593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45973.916895717593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45973.916895717593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45973.916895717593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45973.916895717593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45973.916895717593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45973.916895717593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45973.916895717593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45973.916895717593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45973.916895717593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45973.916895717593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45973.916895717593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45973.916895717593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45973.916895717593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45973.916895717593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45973.916895717593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45973.916895717593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45973.916895717593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45973.916895717593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45973.916895717593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45973.916895717593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45973.916895717593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45973.916895717593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45973.916895717593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45973.916895717593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45973.916895717593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45973.916895717593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45973.916895717593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45973.916895717593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45973.916895717593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45973.916895717593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45973.916895717593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45973.916895717593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45973.916895717593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45973.916895717593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45973.916895717593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45973.916895717593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45973.916895717593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45973.916895717593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45973.916895717593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45973.916895717593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45973.916895717593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45973.916895717593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45973.916895717593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45973.916895717593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45973.916895717593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45973.916895717593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45973.916895717593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45973.916895717593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45973.916895717593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45973.916895717593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45973.916895717593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45973.916895717593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45973.916895717593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45973.916895717593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45973.916895717593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45973.916895717593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45973.916895717593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45973.916895717593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45973.916895717593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45973.916895717593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45973.916895717593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45973.916895717593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45973.916895717593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45973.916895717593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45973.916895717593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45973.916895717593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45973.916895717593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45973.916895717593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45973.916895717593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45973.916895717593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45973.916895717593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45973.916895717593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45973.916895717593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45973.916895717593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45973.916895717593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45973.916895717593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45973.916895717593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45973.916895717593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45973.916895717593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45973.916895717593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45973.916895717593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45973.916895717593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45973.916895717593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45973.916895717593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45973.916895717593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45973.916895717593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45973.916895717593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45973.916895717593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45973.916895717593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45973.916895717593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45973.916895717593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45973.916895717593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45973.916895717593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45973.916895717593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45973.916895717593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45973.916895717593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45973.916895717593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45973.916895717593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45973.916895717593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45973.916895717593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45973.916895717593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45973.916895717593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45973.916895717593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45973.916895717593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45973.916895717593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45973.916895717593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45973.916895717593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45973.916895717593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45973.916895717593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45973.916895717593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45973.916895717593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45973.916895717593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45973.916895717593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45973.916895717593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45973.916895717593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45973.916895717593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45973.916895717593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45973.916895717593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45973.916895717593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45973.916895717593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45973.916895717593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45973.916895717593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45973.916895717593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45973.916895717593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45973.916895717593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45973.916895717593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45973.916895717593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45973.916895717593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45973.916895717593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45973.916895717593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45973.916895717593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45973.916895717593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45973.916895717593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45973.916895717593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45973.916895717593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45973.916895717593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45973.916895717593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45973.916895717593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45973.916895717593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45973.916895717593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45973.916895717593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45973.916895717593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45973.916895717593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45973.916895717593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45973.916895717593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45973.916895717593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45973.916895717593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45973.916895717593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45973.916895717593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45973.916895717593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45973.916895717593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45973.916895717593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45973.916895717593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45973.916895717593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45973.916895717593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45973.916895717593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45973.916895717593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45973.916895717593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45973.916895717593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45973.916895717593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45973.916895717593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45973.916895717593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45973.916895717593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45973.916895717593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45973.916895717593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45973.916895717593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45973.916895717593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45973.916895717593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45973.916895717593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45973.916895717593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45973.916895717593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45973.916895717593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45973.916895717593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45973.916895717593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45973.916895717593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45973.916895717593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45973.916895717593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45973.916895717593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45973.916895717593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45973.916895717593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45973.916895717593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45973.916895717593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45973.916895717593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45973.916895717593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45973.916895717593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45973.916895717593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45973.916895717593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45973.916895717593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45973.916895717593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45973.916895717593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45973.916895717593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45973.916895717593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45973.916895717593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45973.916895717593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45973.916895717593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45973.916895717593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45973.916895717593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45973.916895717593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45973.916895717593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45973.916895717593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45973.916895717593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45973.916895717593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45973.916895717593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45973.916895717593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45973.916895717593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45973.916895717593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45973.916895717593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45973.916895717593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45973.916895717593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45973.916895717593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45973.916895717593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45973.916895717593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45973.916895717593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45973.916895717593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45973.916895717593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45973.916895717593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45973.916895717593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45973.916895717593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45973.916895717593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45973.916895717593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45973.916895717593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45973.916895717593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45973.916895717593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45973.916895717593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45973.916895717593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45973.916895717593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45973.916895717593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45973.916895717593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45973.916895717593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45973.916895717593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45973.916895717593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45973.916895717593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45973.916895717593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45973.916895717593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45973.916895717593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45973.916895717593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45973.916895717593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45973.916895717593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45973.916895717593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45973.916895717593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45973.916895717593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45973.916895717593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45973.916895717593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45973.916895717593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45973.916895717593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45973.916895717593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45973.916895717593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45973.916895717593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45973.916895717593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45973.916895717593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45973.916895717593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45973.916895717593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45973.916895717593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45973.916895717593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45973.916895717593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45973.916895717593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45973.916895717593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45973.916895717593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45973.916895717593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45973.916895717593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45973.916895717593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45973.916895717593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45973.916895717593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45973.916895717593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45973.916895717593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45973.916895717593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45973.916895717593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45973.916895717593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45973.916895717593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45973.916895717593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45973.916895717593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45973.916895717593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45973.916895717593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45973.916895717593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45973.916895717593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45973.916895717593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45973.916895717593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45973.916895717593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45973.916895717593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45973.916895717593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45973.916895717593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45973.916895717593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45973.916895717593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45973.916895717593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45973.916895717593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45973.916895717593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45973.916895717593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45973.916895717593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45973.916895717593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45973.916895717593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45973.916895717593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45973.916895717593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45973.916895717593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45973.916895717593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45973.916895717593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45973.916895717593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45973.916895717593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45973.916895717593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45973.916895717593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45973.916895717593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45973.916895717593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45973.916895717593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45973.916895717593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45973.916895717593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45973.916895717593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45973.916895717593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45973.916895717593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45973.916895717593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45973.916895717593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45973.916895717593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45973.916895717593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45973.916895717593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45973.916895717593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45973.916895717593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45973.916895717593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45973.916895717593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45973.916895717593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45973.916895717593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45973.916895717593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45973.916895717593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45973.916895717593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45973.916895717593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45973.916895717593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45973.916895717593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45973.916895717593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45973.916895717593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45973.916895717593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45973.916895717593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45973.916895717593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45973.916895717593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45973.916895717593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45973.916895717593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45973.916895717593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45973.916895717593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45973.916895717593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45973.916895717593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45973.916895717593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45973.916895717593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45973.916895717593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45973.916895717593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45973.916895717593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45973.916895717593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45973.916895717593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45973.916895717593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45973.916895717593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45973.916895717593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45973.916895717593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45973.916895717593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45973.916895717593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45973.916895717593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45973.916895717593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45973.916895717593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45973.916895717593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45973.916895717593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45973.916895717593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45973.916895717593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45973.916895717593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45973.916895717593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45973.916895717593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45973.916895717593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45973.916895717593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45973.916895717593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45973.916895717593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45973.916895717593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45973.916895717593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45973.916895717593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45973.916895717593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45973.916895717593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45973.916895717593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45973.916895717593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45973.916895717593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45973.916895717593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45973.916895717593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45973.916895717593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45973.916895717593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45973.916895717593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45973.916895717593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45973.916895717593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45973.916895717593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45973.916895717593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45973.916895717593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45973.916895717593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45973.916895717593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45973.916895717593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45973.916895717593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45973.916895717593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45973.916895717593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45973.916895717593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45973.916895717593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45973.916895717593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45973.916895717593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45973.916895717593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45973.916895717593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45973.916895717593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45973.916895717593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45973.916895717593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45973.916895717593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45973.916895717593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45973.916895717593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45973.916895717593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45973.916895717593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45973.916895717593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45973.916895717593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45973.916895717593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45973.916895717593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45973.916895717593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45973.916895717593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45973.916895717593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45973.916895717593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45973.916895717593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45973.916895717593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45973.916895717593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45973.916895717593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45973.916895717593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45973.916895717593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45973.916895717593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45973.916895717593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45973.916895717593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45973.916895717593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45973.916895717593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45973.916895717593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45973.916895717593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45973.916895717593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45973.916895717593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45973.916895717593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45973.916895717593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45973.916895717593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45973.916895717593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45973.916895717593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45973.916895717593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45973.916895717593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45973.916895717593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45973.916895717593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45973.916895717593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45973.916895717593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45973.916895717593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45973.916895717593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45973.916895717593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45973.916895717593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45973.916895717593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45973.916895717593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45973.916895717593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45973.916895717593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45973.916895717593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45973.916895717593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45973.916895717593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45973.916895717593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45973.916895717593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45973.916895717593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45973.916895717593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45973.916895717593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45973.916895717593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45973.916895717593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45973.916895717593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45973.916895717593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45973.916895717593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45973.916895717593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45973.916895717593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45973.916895717593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45973.916895717593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45973.916895717593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270.43617812499724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45973.916895717593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45973.916895717593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45973.916895717593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45973.916895717593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45973.916895717593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45973.916895717593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45973.916895717593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45973.916895717593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45973.916895717593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45973.916895717593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45973.916895717593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45973.916895717593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45973.916895717593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45973.916895717593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45973.916895717593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45973.916895717593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45973.916895717593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45973.916895717593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45973.916895717593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45973.916895717593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45973.916895717593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45973.916895717593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45973.916895717593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45973.916895717593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45973.916895717593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45973.916895717593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45973.916895717593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45973.916895717593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45973.916895717593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45973.916895717593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45973.916895717593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45973.916895717593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45973.916895717593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45973.916895717593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45973.916895717593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45973.916895717593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45973.916895717593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45973.916895717593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45973.916895717593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45973.916895717593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45973.916895717593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45973.916895717593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45973.916895717593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45973.916895717593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45973.916895717593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45973.916895717593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45973.916895717593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45973.916895717593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45973.916895717593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45973.916895717593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45973.916895717593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45973.916895717593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45973.916895717593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45973.916895717593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45973.916895717593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45973.916895717593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45973.916895717593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45973.916895717593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45973.916895717593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45973.916895717593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45973.916895717593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45973.916895717593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45973.916895717593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45973.916895717593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45973.916895717593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45973.916895717593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45973.916895717593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45973.916895717593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82.084835532405123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47.728018402776797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7" ca="1" si="1">IFERROR(NOW()-F4,"")</f>
        <v>25.255784606481029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45973.916895717593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45973.916895717593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45973.916895717593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45973.916895717593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45973.916895717593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45973.916895717593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45973.916895717593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45973.916895717593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45973.916895717593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45973.916895717593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45973.916895717593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45973.916895717593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45973.916895717593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45973.916895717593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45973.916895717593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45973.916895717593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45973.916895717593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45973.916895717593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45973.916895717593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45973.916895717593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45973.916895717593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45973.916895717593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45973.916895717593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45973.916895717593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45973.916895717593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45973.916895717593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45973.916895717593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45973.916895717593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45973.916895717593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45973.916895717593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45973.916895717593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45973.916895717593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45973.916895717593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45973.916895717593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45973.916895717593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45973.916895717593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45973.916895717593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45973.916895717593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45973.916895717593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45973.916895717593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45973.916895717593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45973.916895717593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45973.916895717593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45973.916895717593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45973.916895717593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45973.916895717593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45973.916895717593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45973.916895717593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45973.916895717593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45973.916895717593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45973.916895717593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45973.916895717593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45973.916895717593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45973.916895717593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45973.916895717593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45973.916895717593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45973.916895717593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45973.916895717593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45973.916895717593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45973.916895717593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45973.916895717593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45973.916895717593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45973.916895717593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45973.916895717593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45973.916895717593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45973.916895717593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45973.916895717593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45973.916895717593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45973.916895717593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45973.916895717593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45973.916895717593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45973.916895717593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45973.916895717593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45973.916895717593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45973.916895717593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45973.916895717593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45973.916895717593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45973.916895717593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45973.916895717593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45973.916895717593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45973.916895717593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45973.916895717593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45973.916895717593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45973.916895717593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45973.916895717593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45973.916895717593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45973.916895717593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45973.916895717593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45973.916895717593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45973.916895717593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45973.916895717593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45973.916895717593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45973.916895717593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45973.916895717593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45973.916895717593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45973.916895717593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45973.916895717593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45973.916895717593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45973.916895717593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45973.916895717593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45973.916895717593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45973.916895717593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45973.916895717593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45973.916895717593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45973.916895717593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45973.916895717593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45973.916895717593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45973.916895717593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45973.916895717593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45973.916895717593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45973.916895717593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45973.916895717593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45973.916895717593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45973.916895717593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45973.916895717593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45973.916895717593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45973.916895717593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45973.916895717593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45973.916895717593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45973.916895717593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45973.916895717593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45973.916895717593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45973.916895717593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45973.916895717593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45973.916895717593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45973.916895717593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45973.916895717593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45973.916895717593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45973.916895717593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45973.916895717593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45973.916895717593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45973.916895717593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45973.916895717593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45973.916895717593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45973.916895717593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45973.916895717593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45973.916895717593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45973.916895717593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45973.916895717593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45973.916895717593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45973.916895717593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45973.916895717593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45973.916895717593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45973.916895717593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45973.916895717593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45973.916895717593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45973.916895717593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45973.916895717593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45973.916895717593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45973.916895717593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45973.916895717593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45973.916895717593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45973.916895717593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45973.916895717593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45973.916895717593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45973.916895717593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45973.916895717593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45973.916895717593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45973.916895717593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45973.916895717593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45973.916895717593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45973.916895717593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45973.916895717593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45973.916895717593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45973.916895717593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45973.916895717593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45973.916895717593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45973.916895717593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45973.916895717593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45973.916895717593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45973.916895717593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45973.916895717593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45973.916895717593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45973.916895717593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45973.916895717593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45973.916895717593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45973.916895717593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45973.916895717593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45973.916895717593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45973.916895717593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45973.916895717593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45973.916895717593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45973.916895717593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45973.916895717593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45973.916895717593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45973.916895717593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45973.916895717593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45973.916895717593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45973.916895717593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45973.916895717593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45973.916895717593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45973.916895717593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45973.916895717593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45973.916895717593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45973.916895717593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45973.916895717593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45973.916895717593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45973.916895717593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45973.916895717593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45973.916895717593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45973.916895717593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45973.916895717593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45973.916895717593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45973.916895717593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45973.916895717593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45973.916895717593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45973.916895717593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45973.916895717593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45973.916895717593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45973.916895717593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45973.916895717593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45973.916895717593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45973.916895717593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45973.916895717593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45973.916895717593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45973.916895717593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45973.916895717593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45973.916895717593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45973.916895717593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45973.916895717593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45973.916895717593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45973.916895717593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45973.916895717593</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7"/>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9" ca="1" si="0">IFERROR(NOW()-F2,"-")</f>
        <v>0.58564571759052342</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2</v>
      </c>
      <c r="D3" s="141" t="s">
        <v>32050</v>
      </c>
      <c r="E3" s="124" t="s">
        <v>39021</v>
      </c>
      <c r="F3" s="143">
        <v>45973.888009259259</v>
      </c>
      <c r="G3" s="105">
        <f t="shared" ca="1" si="0"/>
        <v>2.8886458334454801E-2</v>
      </c>
      <c r="H3" s="143">
        <v>45973.87872685185</v>
      </c>
      <c r="I3" s="141" t="str">
        <f>IFERROR(VLOOKUP(D3,DB!A:F,6,0),"")</f>
        <v>SCECO</v>
      </c>
      <c r="J3" s="141" t="str">
        <f>IFERROR(VLOOKUP(D3,DB!A:G,7,0),"")</f>
        <v>In progress+No BB Design</v>
      </c>
      <c r="K3" s="144" t="s">
        <v>39120</v>
      </c>
      <c r="L3" s="145" t="str">
        <f>IFERROR(VLOOKUP(D3,DB!A:I,9,0),"")</f>
        <v>Latis</v>
      </c>
    </row>
    <row r="4" spans="1:16382" ht="31.5" customHeight="1">
      <c r="A4" s="140"/>
      <c r="B4" s="141" t="str">
        <f>IFERROR(VLOOKUP(D4,DB!A:K,11,0),"")</f>
        <v/>
      </c>
      <c r="C4" s="142"/>
      <c r="D4" s="141"/>
      <c r="E4" s="124"/>
      <c r="F4" s="143"/>
      <c r="G4" s="105">
        <f t="shared" ca="1" si="0"/>
        <v>45973.916895717593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45973.916895717593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45973.916895717593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45973.916895717593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45973.916895717593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45973.916895717593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45973.916895717593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45973.916895717593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45973.916895717593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45973.916895717593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45973.916895717593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45973.916895717593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45973.916895717593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45973.916895717593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45973.916895717593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45973.916895717593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45973.916895717593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45973.916895717593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45973.916895717593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45973.916895717593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45973.916895717593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45973.916895717593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45973.916895717593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45973.916895717593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45973.916895717593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45973.916895717593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45973.916895717593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45973.916895717593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45973.916895717593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45973.916895717593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45973.916895717593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45973.916895717593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45973.916895717593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45973.916895717593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45973.916895717593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45973.916895717593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45973.916895717593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45973.916895717593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45973.916895717593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45973.916895717593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45973.916895717593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45973.916895717593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45973.916895717593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45973.916895717593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45973.916895717593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45973.916895717593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ref="G50:G113" ca="1" si="1">IFERROR(NOW()-F50,"-")</f>
        <v>45973.916895717593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45973.916895717593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45973.916895717593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45973.916895717593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45973.916895717593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45973.916895717593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45973.916895717593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45973.916895717593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45973.916895717593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45973.916895717593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45973.916895717593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45973.916895717593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45973.916895717593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45973.916895717593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45973.916895717593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45973.916895717593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45973.916895717593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45973.916895717593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45973.916895717593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45973.916895717593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45973.916895717593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45973.916895717593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45973.916895717593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45973.916895717593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45973.916895717593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45973.916895717593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45973.916895717593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45973.916895717593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45973.916895717593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45973.916895717593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45973.916895717593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45973.916895717593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45973.916895717593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45973.916895717593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45973.916895717593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45973.916895717593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45973.916895717593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45973.916895717593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45973.916895717593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45973.916895717593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45973.916895717593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45973.916895717593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45973.916895717593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45973.916895717593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45973.916895717593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45973.916895717593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45973.916895717593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45973.916895717593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45973.916895717593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45973.916895717593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45973.916895717593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45973.916895717593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45973.916895717593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45973.916895717593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45973.916895717593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45973.916895717593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45973.916895717593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45973.916895717593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45973.916895717593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45973.916895717593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45973.916895717593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45973.916895717593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45973.916895717593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45973.916895717593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ref="G114:G147" ca="1" si="2">IFERROR(NOW()-F114,"-")</f>
        <v>45973.916895717593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45973.916895717593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45973.916895717593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45973.916895717593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45973.916895717593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45973.916895717593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45973.916895717593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45973.916895717593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45973.916895717593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45973.916895717593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45973.916895717593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45973.916895717593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45973.916895717593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45973.916895717593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45973.916895717593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45973.916895717593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45973.916895717593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45973.916895717593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45973.916895717593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45973.916895717593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45973.916895717593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45973.916895717593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45973.916895717593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45973.916895717593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45973.916895717593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45973.916895717593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45973.916895717593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45973.916895717593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45973.916895717593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45973.916895717593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45973.916895717593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45973.916895717593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45973.916895717593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45973.916895717593</v>
      </c>
      <c r="H147" s="143"/>
      <c r="I147" s="141" t="str">
        <f>IFERROR(VLOOKUP(D147,DB!A:F,6,0),"")</f>
        <v/>
      </c>
      <c r="J147" s="141" t="str">
        <f>IFERROR(VLOOKUP(D147,DB!A:G,7,0),"")</f>
        <v/>
      </c>
      <c r="K147" s="144"/>
      <c r="L147" s="145" t="str">
        <f>IFERROR(VLOOKUP(D147,DB!A:I,9,0),"")</f>
        <v/>
      </c>
    </row>
  </sheetData>
  <dataValidations count="2">
    <dataValidation allowBlank="1" showInputMessage="1" showErrorMessage="1" sqref="E1" xr:uid="{9E1BC488-8814-4F8A-8DBE-742B3278AB71}"/>
    <dataValidation type="list" allowBlank="1" showInputMessage="1" showErrorMessage="1" sqref="E2:E1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